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moore/Desktop/MSD1/"/>
    </mc:Choice>
  </mc:AlternateContent>
  <xr:revisionPtr revIDLastSave="0" documentId="13_ncr:1_{4415C9AF-5FA1-C442-9B96-632C355D7A38}" xr6:coauthVersionLast="46" xr6:coauthVersionMax="46" xr10:uidLastSave="{00000000-0000-0000-0000-000000000000}"/>
  <bookViews>
    <workbookView xWindow="0" yWindow="500" windowWidth="25600" windowHeight="14760" tabRatio="500" xr2:uid="{00000000-000D-0000-FFFF-FFFF00000000}"/>
  </bookViews>
  <sheets>
    <sheet name="Bill of Materials" sheetId="2" r:id="rId1"/>
    <sheet name="Material Already in Locker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" i="2" l="1"/>
  <c r="F20" i="2"/>
  <c r="I3" i="3"/>
  <c r="F3" i="2"/>
  <c r="F6" i="2"/>
  <c r="F7" i="2"/>
  <c r="B2" i="2"/>
</calcChain>
</file>

<file path=xl/sharedStrings.xml><?xml version="1.0" encoding="utf-8"?>
<sst xmlns="http://schemas.openxmlformats.org/spreadsheetml/2006/main" count="316" uniqueCount="199">
  <si>
    <t>Team #:</t>
  </si>
  <si>
    <t>Team Name:</t>
  </si>
  <si>
    <t>Date:</t>
  </si>
  <si>
    <t>Document Owner:</t>
  </si>
  <si>
    <t xml:space="preserve">Revision #: </t>
  </si>
  <si>
    <t>Qty</t>
  </si>
  <si>
    <t>Unit Cost</t>
  </si>
  <si>
    <t>Total Cost</t>
  </si>
  <si>
    <t>Vendor</t>
  </si>
  <si>
    <t>Team Part #</t>
  </si>
  <si>
    <t>Remaining:</t>
  </si>
  <si>
    <t>Budget:</t>
  </si>
  <si>
    <t>Total:</t>
  </si>
  <si>
    <t>Prototype Component</t>
  </si>
  <si>
    <t>Item Name</t>
  </si>
  <si>
    <t>CHAD</t>
  </si>
  <si>
    <t>Jared Moore</t>
  </si>
  <si>
    <t>P21011</t>
  </si>
  <si>
    <t>Spray Paint</t>
  </si>
  <si>
    <t>Coating</t>
  </si>
  <si>
    <t>Lowes</t>
  </si>
  <si>
    <t>Seat Plate</t>
  </si>
  <si>
    <t>Aluminum Plate</t>
  </si>
  <si>
    <t>Klein Steel</t>
  </si>
  <si>
    <t>Part # Key</t>
  </si>
  <si>
    <t>100 - MSD1</t>
  </si>
  <si>
    <t>200 - MSD2</t>
  </si>
  <si>
    <t>Preliminary Detailed Design</t>
  </si>
  <si>
    <t>Detailed Design</t>
  </si>
  <si>
    <t>Build and Test Prep</t>
  </si>
  <si>
    <t>Subsystem Build and Test Prep</t>
  </si>
  <si>
    <t>Intergrated system Build and Test</t>
  </si>
  <si>
    <t>Customer handoff and finish</t>
  </si>
  <si>
    <t>Frame</t>
  </si>
  <si>
    <t>OnlineMetals.com</t>
  </si>
  <si>
    <t>Hardware</t>
  </si>
  <si>
    <t>Seat System</t>
  </si>
  <si>
    <t>Lifting Seat Plate</t>
  </si>
  <si>
    <t>McMaster-Carr</t>
  </si>
  <si>
    <t>Hydraulic System</t>
  </si>
  <si>
    <t>Hosing</t>
  </si>
  <si>
    <t>Valves</t>
  </si>
  <si>
    <t>Fittings</t>
  </si>
  <si>
    <t>Lift Pistons</t>
  </si>
  <si>
    <t>Cylinder</t>
  </si>
  <si>
    <t>Piston</t>
  </si>
  <si>
    <t>1-01-01-00</t>
  </si>
  <si>
    <t>Base Plate</t>
  </si>
  <si>
    <t>1-01-01-01</t>
  </si>
  <si>
    <t>Base Box Tube</t>
  </si>
  <si>
    <t>1" x 2" x 0.065" Mild Steel Rectangle Tube A500/A513 Hot Rolled</t>
  </si>
  <si>
    <t>1-01-01-02</t>
  </si>
  <si>
    <t>Base Piston Mount Bracket</t>
  </si>
  <si>
    <t>0.1" Alloy Steel Sheet 4130-Normalized</t>
  </si>
  <si>
    <t>1-01-01-03</t>
  </si>
  <si>
    <t>Base Piston Mount Tube</t>
  </si>
  <si>
    <t>0.75" OD x 0.058" Wall x 0.634" ID Alloy Steel Round Tube 4130-Normalized Seamless</t>
  </si>
  <si>
    <t>1-01-01-04</t>
  </si>
  <si>
    <t>Base Guide Rail Bracket</t>
  </si>
  <si>
    <t>1-01-02-00</t>
  </si>
  <si>
    <t>1-01-02-01</t>
  </si>
  <si>
    <t>Vertical Guide Rail</t>
  </si>
  <si>
    <t>1-01-02-02</t>
  </si>
  <si>
    <t>Cross Bar Bracket</t>
  </si>
  <si>
    <t>1-01-02-03</t>
  </si>
  <si>
    <t>Cross Bar Front Left Bracket</t>
  </si>
  <si>
    <t>1-01-02-04</t>
  </si>
  <si>
    <t>Cross Bar Front Right Bracket</t>
  </si>
  <si>
    <t>1-01-02-06</t>
  </si>
  <si>
    <t>Frame Cross Bar</t>
  </si>
  <si>
    <t>1-02-00-00</t>
  </si>
  <si>
    <t>1-02-01-00</t>
  </si>
  <si>
    <t>1-02-01-02</t>
  </si>
  <si>
    <t>Seat Guide Plate</t>
  </si>
  <si>
    <t>1-02-01-03</t>
  </si>
  <si>
    <t>Seat Rear Box Tube</t>
  </si>
  <si>
    <t>1" x 0.065" Mild Steel Square Tube A500/A513 Hot Rolled</t>
  </si>
  <si>
    <t>1-02-01-04</t>
  </si>
  <si>
    <t xml:space="preserve">Seat Side Box Tube </t>
  </si>
  <si>
    <t>1-02-01-05</t>
  </si>
  <si>
    <t>Seat Piston Mount Bracket</t>
  </si>
  <si>
    <t>1-02-01-06</t>
  </si>
  <si>
    <t>Seat Piston Mount Tube</t>
  </si>
  <si>
    <t>1-02-01-07</t>
  </si>
  <si>
    <t>Seat Guide Bracket</t>
  </si>
  <si>
    <t>1-03-00-00</t>
  </si>
  <si>
    <t>1-03-01-00</t>
  </si>
  <si>
    <t>1-03-01-01</t>
  </si>
  <si>
    <t>Taken From Previous Prototype</t>
  </si>
  <si>
    <t>N/A</t>
  </si>
  <si>
    <t>1-03-01-02</t>
  </si>
  <si>
    <t>1-03-02-00</t>
  </si>
  <si>
    <t>1-03-02-01</t>
  </si>
  <si>
    <t>1-03-02-02</t>
  </si>
  <si>
    <t>1-03-02-03</t>
  </si>
  <si>
    <t>Water- and Steam-Resistant EPDM O-Ring, 3/32 Fractional Width, Dash Number 120</t>
  </si>
  <si>
    <t>1-03-02-04</t>
  </si>
  <si>
    <t>Water- and Steam-Resistant EPDM O-Ring, 3/32 Fractional Width, Dash Number 140</t>
  </si>
  <si>
    <t>1-03-02-05</t>
  </si>
  <si>
    <t>Water- and Steam-Resistant EPDM O-Ring, 3/32 Fractional Width, Dash Number 112</t>
  </si>
  <si>
    <t>1-03-02-06</t>
  </si>
  <si>
    <t>Chemical-Resistant PVC Rod, 1" Diameter, 5 Feet Long</t>
  </si>
  <si>
    <t>1-03-02-07</t>
  </si>
  <si>
    <t>Chemical-Resistant PVC Rod, 3" Diameter</t>
  </si>
  <si>
    <t>1-03-02-08</t>
  </si>
  <si>
    <t>PVC Fitting</t>
  </si>
  <si>
    <t>Standard-Wall PVC Pipe Fitting for Water, Adapter, 2-1/2 Socket Female x 2-1/2 NPT Female</t>
  </si>
  <si>
    <t>1-03-02-09</t>
  </si>
  <si>
    <t>PVC Pipe</t>
  </si>
  <si>
    <t>Standard-Wall Unthrded Rigid PVC Pipe for Water, 2-1/2 Pipe Size, 5 Feet Long</t>
  </si>
  <si>
    <t>1-04-00-00</t>
  </si>
  <si>
    <t>Arm Support System</t>
  </si>
  <si>
    <t>1-04-01-00</t>
  </si>
  <si>
    <t>Main Mount</t>
  </si>
  <si>
    <t>1-04-01-01</t>
  </si>
  <si>
    <t>Arm Support Mount Tube</t>
  </si>
  <si>
    <t>1" OD x 0.095" Wall x 0.81" ID Alloy Steel Round Tube 4130-Normalized Seamless</t>
  </si>
  <si>
    <t>1-04-01-02</t>
  </si>
  <si>
    <t>Arm Support Vertical Tube</t>
  </si>
  <si>
    <t>1-06-00-00</t>
  </si>
  <si>
    <t>Back Support System</t>
  </si>
  <si>
    <t>1-06-01-00</t>
  </si>
  <si>
    <t>Click-In Back Support Plate</t>
  </si>
  <si>
    <t>1-06-01-01</t>
  </si>
  <si>
    <t>Main Back Support</t>
  </si>
  <si>
    <t>KABOER Chair Back Support Massage Cushion Mesh Relief Lumbar Brace Car Truck Office Home Cushion Seat Chair Lumbar Back Support Chair</t>
  </si>
  <si>
    <t>Walmart</t>
  </si>
  <si>
    <t>1-07-00-00</t>
  </si>
  <si>
    <t>1-07-01-00</t>
  </si>
  <si>
    <t>Hardware For Prototype</t>
  </si>
  <si>
    <t>1-07-01-01</t>
  </si>
  <si>
    <t>1/4-20 x 2.75" SHCS</t>
  </si>
  <si>
    <t>Sourced From Machine Shop/MSD Lab</t>
  </si>
  <si>
    <t>1-07-01-02</t>
  </si>
  <si>
    <t>1/4-20x1.5" SHCS</t>
  </si>
  <si>
    <t>1-07-01-03</t>
  </si>
  <si>
    <t>1/4" Washer</t>
  </si>
  <si>
    <t>1-07-01-04</t>
  </si>
  <si>
    <t>1/4-20 Nut</t>
  </si>
  <si>
    <t>1-07-01-05</t>
  </si>
  <si>
    <t>1/2" Washer</t>
  </si>
  <si>
    <t>1-07-01-06</t>
  </si>
  <si>
    <t>1/2-13 Nut</t>
  </si>
  <si>
    <t>1-07-01-07</t>
  </si>
  <si>
    <t>Bearing</t>
  </si>
  <si>
    <t>Ball Bearing, Open, Trade Number R10, for 5/8" Diamater</t>
  </si>
  <si>
    <t>1-07-01-08</t>
  </si>
  <si>
    <t>Shoulder Bolt</t>
  </si>
  <si>
    <t xml:space="preserve">Alloy Steel Shoulder Screw, 5/8" Shoulder Diameter, 3/4" Shoulder Length, 1/2" - 13 Thread </t>
  </si>
  <si>
    <t>1-07-01-09</t>
  </si>
  <si>
    <t>1004-1045 Carbon Steel Cotter Pins, 1/8" Diameter, 1 - 1/2" Long</t>
  </si>
  <si>
    <t>1-07-01-10</t>
  </si>
  <si>
    <t>1/2-13 stainless nut</t>
  </si>
  <si>
    <t>1-07-01-11</t>
  </si>
  <si>
    <t>1/2" stainless washer</t>
  </si>
  <si>
    <t>1-08-00-00</t>
  </si>
  <si>
    <t>Extra Metal/Raw Material</t>
  </si>
  <si>
    <t>1-08-01-00</t>
  </si>
  <si>
    <t>Extra Raw Material</t>
  </si>
  <si>
    <t>1-08-01-01</t>
  </si>
  <si>
    <t>Extra Rectangular Tube Material</t>
  </si>
  <si>
    <t>1-08-01-02</t>
  </si>
  <si>
    <t>Extra Round Tube Material</t>
  </si>
  <si>
    <t>1-08-01-03</t>
  </si>
  <si>
    <t>Extra Square Tube Material</t>
  </si>
  <si>
    <t>1-08-01-04</t>
  </si>
  <si>
    <t>1" O Ring (Pack Of 50)</t>
  </si>
  <si>
    <t>2-1/4" O Ring (Pack of 40)</t>
  </si>
  <si>
    <t>1/2" O Ring (Pack of 100)</t>
  </si>
  <si>
    <t>1" Diameter PVC (3 ft Long, Pack Of 5)</t>
  </si>
  <si>
    <t>3" Diameter PVC (1 ft Length)</t>
  </si>
  <si>
    <t>1/8" Cotter Pin (Pack of 100)</t>
  </si>
  <si>
    <t>McMaster Carr</t>
  </si>
  <si>
    <t>Socket Head Screws 1/4-20 1.5"</t>
  </si>
  <si>
    <t>Partially Threaded Bolt 2.75"</t>
  </si>
  <si>
    <t>Diverted valves with barbed fittings</t>
  </si>
  <si>
    <t>Northern Tool</t>
  </si>
  <si>
    <t>0.375" Stainless Round Bar 303-Annealed Cold</t>
  </si>
  <si>
    <t>Online Metals</t>
  </si>
  <si>
    <t>Brass Barbed Hose Fitting for Air and Water</t>
  </si>
  <si>
    <t>New Lever</t>
  </si>
  <si>
    <t>Hydraulic Valve</t>
  </si>
  <si>
    <t>Prince Single Spool Monoblock Hydraulic Valve</t>
  </si>
  <si>
    <t>Replacement Valve</t>
  </si>
  <si>
    <t>Flow control Vlave</t>
  </si>
  <si>
    <t>flow adjustment valve plastic with barbed fittings</t>
  </si>
  <si>
    <t>Chemical-Resistant Viton Fluoroelastomer O-Ring</t>
  </si>
  <si>
    <t>Hydraulic O-Ring</t>
  </si>
  <si>
    <t>Flex Seal</t>
  </si>
  <si>
    <t>Black Flex Seal Spray Can</t>
  </si>
  <si>
    <t>Garden Hose fitting</t>
  </si>
  <si>
    <t>Brass Barbed Garden Hose Fitting Straight Adapter</t>
  </si>
  <si>
    <t>LOCTITE Professional Super Glue 20-gram Super</t>
  </si>
  <si>
    <t>Loctite</t>
  </si>
  <si>
    <t>Rectangular end Caps</t>
  </si>
  <si>
    <t>Plastic end caps</t>
  </si>
  <si>
    <t>Hillman 2-Pack 0.75-in Black Plastic Hole Plug</t>
  </si>
  <si>
    <t>Plastic hole Plug</t>
  </si>
  <si>
    <t>Hillman 2-Pack 0.625-in Black Plastic Hole Plug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</si>
</sst>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7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333333"/>
      <name val="Calibri"/>
      <family val="2"/>
      <scheme val="minor"/>
    </font>
    <font>
      <sz val="12"/>
      <color rgb="FF000000"/>
      <name val="Calibri (Body)"/>
    </font>
  </fonts>
  <fills count="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41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2" fontId="2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0" xfId="0" applyFont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44" fontId="0" fillId="0" borderId="10" xfId="0" applyNumberFormat="1" applyBorder="1"/>
    <xf numFmtId="44" fontId="0" fillId="0" borderId="12" xfId="0" applyNumberFormat="1" applyBorder="1"/>
    <xf numFmtId="44" fontId="0" fillId="0" borderId="14" xfId="0" applyNumberFormat="1" applyBorder="1"/>
    <xf numFmtId="0" fontId="4" fillId="0" borderId="9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13" xfId="0" applyFont="1" applyBorder="1" applyAlignment="1">
      <alignment horizontal="right"/>
    </xf>
    <xf numFmtId="49" fontId="3" fillId="0" borderId="15" xfId="0" applyNumberFormat="1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44" fontId="7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8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8" fillId="8" borderId="23" xfId="0" applyFont="1" applyFill="1" applyBorder="1"/>
    <xf numFmtId="0" fontId="0" fillId="8" borderId="23" xfId="0" applyFill="1" applyBorder="1"/>
    <xf numFmtId="44" fontId="0" fillId="8" borderId="23" xfId="0" applyNumberFormat="1" applyFill="1" applyBorder="1"/>
    <xf numFmtId="44" fontId="0" fillId="8" borderId="23" xfId="0" applyNumberFormat="1" applyFill="1" applyBorder="1" applyAlignment="1">
      <alignment wrapText="1"/>
    </xf>
    <xf numFmtId="49" fontId="7" fillId="0" borderId="23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2" fontId="7" fillId="0" borderId="23" xfId="0" applyNumberFormat="1" applyFont="1" applyBorder="1" applyAlignment="1">
      <alignment horizontal="center" vertical="center" wrapText="1"/>
    </xf>
    <xf numFmtId="44" fontId="7" fillId="0" borderId="23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9" fillId="8" borderId="23" xfId="0" applyFont="1" applyFill="1" applyBorder="1" applyAlignment="1">
      <alignment horizontal="center" vertical="center" wrapText="1"/>
    </xf>
    <xf numFmtId="2" fontId="7" fillId="8" borderId="23" xfId="0" applyNumberFormat="1" applyFont="1" applyFill="1" applyBorder="1" applyAlignment="1">
      <alignment horizontal="center" vertical="center" wrapText="1"/>
    </xf>
    <xf numFmtId="44" fontId="7" fillId="8" borderId="23" xfId="0" applyNumberFormat="1" applyFont="1" applyFill="1" applyBorder="1" applyAlignment="1">
      <alignment horizontal="center" vertical="center" wrapText="1"/>
    </xf>
    <xf numFmtId="0" fontId="7" fillId="8" borderId="23" xfId="0" applyFont="1" applyFill="1" applyBorder="1" applyAlignment="1">
      <alignment horizontal="center" vertical="center" wrapText="1"/>
    </xf>
    <xf numFmtId="2" fontId="7" fillId="0" borderId="24" xfId="0" applyNumberFormat="1" applyFont="1" applyBorder="1" applyAlignment="1">
      <alignment horizontal="center" vertical="center" wrapText="1"/>
    </xf>
    <xf numFmtId="49" fontId="7" fillId="0" borderId="24" xfId="0" applyNumberFormat="1" applyFont="1" applyBorder="1" applyAlignment="1">
      <alignment horizontal="center" vertical="center"/>
    </xf>
    <xf numFmtId="0" fontId="7" fillId="0" borderId="24" xfId="0" applyFont="1" applyBorder="1" applyAlignment="1">
      <alignment vertical="center"/>
    </xf>
    <xf numFmtId="44" fontId="7" fillId="0" borderId="24" xfId="0" applyNumberFormat="1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49" fontId="7" fillId="0" borderId="26" xfId="0" applyNumberFormat="1" applyFont="1" applyBorder="1" applyAlignment="1">
      <alignment horizontal="center" vertical="center"/>
    </xf>
    <xf numFmtId="0" fontId="7" fillId="0" borderId="26" xfId="0" applyFont="1" applyBorder="1" applyAlignment="1">
      <alignment vertical="center"/>
    </xf>
    <xf numFmtId="0" fontId="7" fillId="0" borderId="26" xfId="0" applyFont="1" applyBorder="1" applyAlignment="1">
      <alignment horizontal="center" vertical="center" wrapText="1"/>
    </xf>
    <xf numFmtId="2" fontId="7" fillId="0" borderId="26" xfId="0" applyNumberFormat="1" applyFont="1" applyBorder="1" applyAlignment="1">
      <alignment horizontal="center" vertical="center" wrapText="1"/>
    </xf>
    <xf numFmtId="44" fontId="7" fillId="0" borderId="26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44" fontId="7" fillId="0" borderId="23" xfId="0" applyNumberFormat="1" applyFont="1" applyBorder="1" applyAlignment="1">
      <alignment horizontal="center" vertical="center"/>
    </xf>
    <xf numFmtId="1" fontId="7" fillId="0" borderId="23" xfId="0" applyNumberFormat="1" applyFont="1" applyBorder="1" applyAlignment="1">
      <alignment horizontal="center" vertical="center" wrapText="1"/>
    </xf>
    <xf numFmtId="1" fontId="7" fillId="0" borderId="26" xfId="0" applyNumberFormat="1" applyFont="1" applyBorder="1" applyAlignment="1">
      <alignment horizontal="center" vertical="center" wrapText="1"/>
    </xf>
    <xf numFmtId="0" fontId="7" fillId="0" borderId="23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horizontal="center" vertical="center"/>
    </xf>
    <xf numFmtId="0" fontId="7" fillId="0" borderId="23" xfId="0" applyFont="1" applyBorder="1" applyAlignment="1">
      <alignment vertical="center" wrapText="1"/>
    </xf>
    <xf numFmtId="0" fontId="12" fillId="8" borderId="25" xfId="0" applyFont="1" applyFill="1" applyBorder="1" applyAlignment="1">
      <alignment horizontal="center" vertical="center" wrapText="1"/>
    </xf>
    <xf numFmtId="2" fontId="10" fillId="8" borderId="25" xfId="0" applyNumberFormat="1" applyFont="1" applyFill="1" applyBorder="1" applyAlignment="1">
      <alignment horizontal="center" vertical="center" wrapText="1"/>
    </xf>
    <xf numFmtId="44" fontId="10" fillId="8" borderId="25" xfId="0" applyNumberFormat="1" applyFont="1" applyFill="1" applyBorder="1" applyAlignment="1">
      <alignment horizontal="center" vertical="center" wrapText="1"/>
    </xf>
    <xf numFmtId="0" fontId="10" fillId="8" borderId="25" xfId="0" applyFont="1" applyFill="1" applyBorder="1" applyAlignment="1">
      <alignment horizontal="center" vertical="center" wrapText="1"/>
    </xf>
    <xf numFmtId="0" fontId="11" fillId="8" borderId="25" xfId="0" applyFont="1" applyFill="1" applyBorder="1" applyAlignment="1">
      <alignment horizontal="center" vertical="center" wrapText="1"/>
    </xf>
    <xf numFmtId="2" fontId="7" fillId="8" borderId="25" xfId="0" applyNumberFormat="1" applyFont="1" applyFill="1" applyBorder="1" applyAlignment="1">
      <alignment horizontal="center" vertical="center" wrapText="1"/>
    </xf>
    <xf numFmtId="44" fontId="7" fillId="8" borderId="25" xfId="0" applyNumberFormat="1" applyFont="1" applyFill="1" applyBorder="1" applyAlignment="1">
      <alignment horizontal="center" vertical="center" wrapText="1"/>
    </xf>
    <xf numFmtId="0" fontId="7" fillId="8" borderId="25" xfId="0" applyFont="1" applyFill="1" applyBorder="1" applyAlignment="1">
      <alignment horizontal="center" vertical="center" wrapText="1"/>
    </xf>
    <xf numFmtId="0" fontId="11" fillId="8" borderId="27" xfId="0" applyFont="1" applyFill="1" applyBorder="1" applyAlignment="1">
      <alignment horizontal="center" vertical="center" wrapText="1"/>
    </xf>
    <xf numFmtId="2" fontId="7" fillId="8" borderId="27" xfId="0" applyNumberFormat="1" applyFont="1" applyFill="1" applyBorder="1" applyAlignment="1">
      <alignment horizontal="center" vertical="center" wrapText="1"/>
    </xf>
    <xf numFmtId="44" fontId="7" fillId="8" borderId="27" xfId="0" applyNumberFormat="1" applyFont="1" applyFill="1" applyBorder="1" applyAlignment="1">
      <alignment horizontal="center" vertical="center" wrapText="1"/>
    </xf>
    <xf numFmtId="0" fontId="7" fillId="8" borderId="27" xfId="0" applyFont="1" applyFill="1" applyBorder="1" applyAlignment="1">
      <alignment horizontal="center" vertical="center" wrapText="1"/>
    </xf>
    <xf numFmtId="0" fontId="0" fillId="8" borderId="25" xfId="0" applyFill="1" applyBorder="1"/>
    <xf numFmtId="0" fontId="0" fillId="8" borderId="28" xfId="0" applyFill="1" applyBorder="1"/>
    <xf numFmtId="44" fontId="7" fillId="8" borderId="28" xfId="0" applyNumberFormat="1" applyFont="1" applyFill="1" applyBorder="1" applyAlignment="1">
      <alignment horizontal="center" vertical="center" wrapText="1"/>
    </xf>
    <xf numFmtId="0" fontId="7" fillId="8" borderId="28" xfId="0" applyFont="1" applyFill="1" applyBorder="1" applyAlignment="1">
      <alignment horizontal="center" vertical="center" wrapText="1"/>
    </xf>
    <xf numFmtId="49" fontId="4" fillId="8" borderId="25" xfId="0" applyNumberFormat="1" applyFont="1" applyFill="1" applyBorder="1" applyAlignment="1">
      <alignment horizontal="center"/>
    </xf>
    <xf numFmtId="0" fontId="4" fillId="8" borderId="28" xfId="0" applyFont="1" applyFill="1" applyBorder="1" applyAlignment="1">
      <alignment horizontal="left" vertical="center"/>
    </xf>
    <xf numFmtId="49" fontId="8" fillId="8" borderId="23" xfId="0" applyNumberFormat="1" applyFont="1" applyFill="1" applyBorder="1" applyAlignment="1">
      <alignment horizontal="center"/>
    </xf>
    <xf numFmtId="0" fontId="8" fillId="8" borderId="23" xfId="0" applyFont="1" applyFill="1" applyBorder="1" applyAlignment="1">
      <alignment horizontal="left" vertical="center"/>
    </xf>
    <xf numFmtId="0" fontId="4" fillId="8" borderId="25" xfId="0" applyFont="1" applyFill="1" applyBorder="1" applyAlignment="1">
      <alignment horizontal="left" vertical="center"/>
    </xf>
    <xf numFmtId="49" fontId="0" fillId="8" borderId="23" xfId="0" applyNumberFormat="1" applyFill="1" applyBorder="1" applyAlignment="1">
      <alignment horizontal="center"/>
    </xf>
    <xf numFmtId="0" fontId="8" fillId="8" borderId="23" xfId="0" applyFont="1" applyFill="1" applyBorder="1" applyAlignment="1">
      <alignment vertical="center"/>
    </xf>
    <xf numFmtId="49" fontId="4" fillId="8" borderId="25" xfId="0" applyNumberFormat="1" applyFont="1" applyFill="1" applyBorder="1" applyAlignment="1">
      <alignment horizontal="center" vertical="center"/>
    </xf>
    <xf numFmtId="0" fontId="4" fillId="8" borderId="25" xfId="0" applyFont="1" applyFill="1" applyBorder="1" applyAlignment="1">
      <alignment vertical="center"/>
    </xf>
    <xf numFmtId="49" fontId="8" fillId="8" borderId="23" xfId="0" applyNumberFormat="1" applyFont="1" applyFill="1" applyBorder="1" applyAlignment="1">
      <alignment horizontal="center" vertical="center"/>
    </xf>
    <xf numFmtId="49" fontId="4" fillId="8" borderId="27" xfId="0" applyNumberFormat="1" applyFont="1" applyFill="1" applyBorder="1" applyAlignment="1">
      <alignment horizontal="center" vertical="center"/>
    </xf>
    <xf numFmtId="0" fontId="4" fillId="8" borderId="27" xfId="0" applyFont="1" applyFill="1" applyBorder="1" applyAlignment="1">
      <alignment vertical="center"/>
    </xf>
    <xf numFmtId="49" fontId="8" fillId="8" borderId="22" xfId="0" applyNumberFormat="1" applyFont="1" applyFill="1" applyBorder="1" applyAlignment="1">
      <alignment horizontal="center" vertical="center"/>
    </xf>
    <xf numFmtId="0" fontId="0" fillId="7" borderId="1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44" fontId="0" fillId="0" borderId="3" xfId="1" applyFont="1" applyBorder="1" applyAlignment="1">
      <alignment horizontal="center"/>
    </xf>
    <xf numFmtId="0" fontId="0" fillId="0" borderId="29" xfId="0" applyFont="1" applyBorder="1" applyAlignment="1">
      <alignment horizontal="center"/>
    </xf>
    <xf numFmtId="0" fontId="0" fillId="6" borderId="1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44" fontId="0" fillId="0" borderId="3" xfId="1" applyFont="1" applyFill="1" applyBorder="1" applyAlignment="1">
      <alignment vertical="center"/>
    </xf>
    <xf numFmtId="0" fontId="0" fillId="0" borderId="29" xfId="0" applyFont="1" applyFill="1" applyBorder="1" applyAlignment="1">
      <alignment vertical="center"/>
    </xf>
    <xf numFmtId="44" fontId="0" fillId="0" borderId="3" xfId="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44" fontId="14" fillId="0" borderId="3" xfId="0" applyNumberFormat="1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44" fontId="13" fillId="0" borderId="0" xfId="1" applyNumberFormat="1" applyFont="1" applyAlignment="1">
      <alignment wrapText="1"/>
    </xf>
    <xf numFmtId="44" fontId="0" fillId="0" borderId="0" xfId="0" applyNumberFormat="1" applyFont="1" applyFill="1" applyBorder="1" applyAlignment="1">
      <alignment horizontal="center" vertical="center" wrapText="1"/>
    </xf>
    <xf numFmtId="0" fontId="0" fillId="0" borderId="0" xfId="0" applyFont="1" applyBorder="1"/>
    <xf numFmtId="44" fontId="14" fillId="0" borderId="0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7" borderId="0" xfId="0" applyFill="1" applyBorder="1" applyAlignment="1">
      <alignment horizontal="center"/>
    </xf>
    <xf numFmtId="0" fontId="0" fillId="7" borderId="19" xfId="0" applyFill="1" applyBorder="1" applyAlignment="1">
      <alignment horizontal="center"/>
    </xf>
    <xf numFmtId="0" fontId="0" fillId="6" borderId="0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0" borderId="0" xfId="0" applyAlignment="1">
      <alignment horizontal="center"/>
    </xf>
    <xf numFmtId="44" fontId="0" fillId="0" borderId="3" xfId="1" applyFont="1" applyBorder="1" applyAlignment="1">
      <alignment horizontal="right"/>
    </xf>
    <xf numFmtId="44" fontId="0" fillId="0" borderId="3" xfId="1" applyFont="1" applyFill="1" applyBorder="1" applyAlignment="1">
      <alignment horizontal="right" vertical="center"/>
    </xf>
    <xf numFmtId="44" fontId="0" fillId="0" borderId="3" xfId="0" applyNumberFormat="1" applyFont="1" applyFill="1" applyBorder="1" applyAlignment="1">
      <alignment horizontal="right" vertical="center" wrapText="1"/>
    </xf>
    <xf numFmtId="44" fontId="14" fillId="0" borderId="3" xfId="0" applyNumberFormat="1" applyFont="1" applyFill="1" applyBorder="1" applyAlignment="1">
      <alignment horizontal="right" vertical="center" wrapText="1"/>
    </xf>
    <xf numFmtId="0" fontId="0" fillId="0" borderId="3" xfId="0" applyFont="1" applyBorder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40F8F-7322-C348-9EA9-35A564B234FB}">
  <dimension ref="A1:K35"/>
  <sheetViews>
    <sheetView tabSelected="1" workbookViewId="0">
      <selection activeCell="I15" sqref="I15:I20"/>
    </sheetView>
  </sheetViews>
  <sheetFormatPr baseColWidth="10" defaultRowHeight="16" x14ac:dyDescent="0.2"/>
  <cols>
    <col min="1" max="1" width="12.1640625" customWidth="1"/>
    <col min="2" max="2" width="20.5" customWidth="1"/>
    <col min="3" max="3" width="19.33203125" customWidth="1"/>
    <col min="4" max="4" width="18.1640625" customWidth="1"/>
    <col min="7" max="7" width="13" customWidth="1"/>
    <col min="10" max="10" width="13.33203125" customWidth="1"/>
    <col min="11" max="11" width="16.6640625" customWidth="1"/>
    <col min="13" max="13" width="14.5" customWidth="1"/>
    <col min="14" max="14" width="13.6640625" customWidth="1"/>
  </cols>
  <sheetData>
    <row r="1" spans="1:11" ht="17" thickBot="1" x14ac:dyDescent="0.25">
      <c r="A1" s="1" t="s">
        <v>0</v>
      </c>
      <c r="B1" s="2" t="s">
        <v>17</v>
      </c>
      <c r="C1" s="3" t="s">
        <v>1</v>
      </c>
      <c r="D1" s="8" t="s">
        <v>15</v>
      </c>
      <c r="E1" s="13" t="s">
        <v>11</v>
      </c>
      <c r="F1" s="10">
        <v>500</v>
      </c>
      <c r="I1" s="118" t="s">
        <v>24</v>
      </c>
      <c r="J1" s="119"/>
      <c r="K1" s="120"/>
    </row>
    <row r="2" spans="1:11" ht="17" thickBot="1" x14ac:dyDescent="0.25">
      <c r="A2" s="4" t="s">
        <v>2</v>
      </c>
      <c r="B2" s="5">
        <f ca="1">NOW()</f>
        <v>44319.375320370367</v>
      </c>
      <c r="C2" s="6" t="s">
        <v>3</v>
      </c>
      <c r="D2" s="9" t="s">
        <v>16</v>
      </c>
      <c r="E2" s="14" t="s">
        <v>12</v>
      </c>
      <c r="F2" s="11">
        <f>SUM(F6:F21)</f>
        <v>395.9199999999999</v>
      </c>
      <c r="I2" s="121" t="s">
        <v>25</v>
      </c>
      <c r="J2" s="123" t="s">
        <v>27</v>
      </c>
      <c r="K2" s="124"/>
    </row>
    <row r="3" spans="1:11" ht="17" thickBot="1" x14ac:dyDescent="0.25">
      <c r="A3" s="1" t="s">
        <v>4</v>
      </c>
      <c r="B3" s="2">
        <v>1</v>
      </c>
      <c r="C3" s="7"/>
      <c r="D3" s="7"/>
      <c r="E3" s="15" t="s">
        <v>10</v>
      </c>
      <c r="F3" s="12">
        <f>F1-F2</f>
        <v>104.0800000000001</v>
      </c>
      <c r="I3" s="121"/>
      <c r="J3" s="125" t="s">
        <v>28</v>
      </c>
      <c r="K3" s="126"/>
    </row>
    <row r="4" spans="1:11" ht="17" thickBot="1" x14ac:dyDescent="0.25">
      <c r="I4" s="121" t="s">
        <v>26</v>
      </c>
      <c r="J4" s="127" t="s">
        <v>29</v>
      </c>
      <c r="K4" s="128"/>
    </row>
    <row r="5" spans="1:11" ht="17" thickBot="1" x14ac:dyDescent="0.25">
      <c r="A5" s="16" t="s">
        <v>9</v>
      </c>
      <c r="B5" s="17" t="s">
        <v>13</v>
      </c>
      <c r="C5" s="17" t="s">
        <v>14</v>
      </c>
      <c r="D5" s="18" t="s">
        <v>5</v>
      </c>
      <c r="E5" s="18" t="s">
        <v>6</v>
      </c>
      <c r="F5" s="18" t="s">
        <v>7</v>
      </c>
      <c r="G5" s="18" t="s">
        <v>8</v>
      </c>
      <c r="I5" s="121"/>
      <c r="J5" s="129" t="s">
        <v>30</v>
      </c>
      <c r="K5" s="130"/>
    </row>
    <row r="6" spans="1:11" ht="17" thickBot="1" x14ac:dyDescent="0.25">
      <c r="A6" s="90">
        <v>101</v>
      </c>
      <c r="B6" s="91" t="s">
        <v>19</v>
      </c>
      <c r="C6" s="91" t="s">
        <v>18</v>
      </c>
      <c r="D6" s="91">
        <v>1</v>
      </c>
      <c r="E6" s="92">
        <v>5.98</v>
      </c>
      <c r="F6" s="136">
        <f>D6*E6</f>
        <v>5.98</v>
      </c>
      <c r="G6" s="93" t="s">
        <v>20</v>
      </c>
      <c r="I6" s="121"/>
      <c r="J6" s="131" t="s">
        <v>31</v>
      </c>
      <c r="K6" s="132"/>
    </row>
    <row r="7" spans="1:11" ht="17" thickBot="1" x14ac:dyDescent="0.25">
      <c r="A7" s="90">
        <v>102</v>
      </c>
      <c r="B7" s="91" t="s">
        <v>21</v>
      </c>
      <c r="C7" s="91" t="s">
        <v>22</v>
      </c>
      <c r="D7" s="91">
        <v>1</v>
      </c>
      <c r="E7" s="92">
        <v>45</v>
      </c>
      <c r="F7" s="136">
        <f>D7*E7</f>
        <v>45</v>
      </c>
      <c r="G7" s="93" t="s">
        <v>23</v>
      </c>
      <c r="I7" s="122"/>
      <c r="J7" s="133" t="s">
        <v>32</v>
      </c>
      <c r="K7" s="134"/>
    </row>
    <row r="8" spans="1:11" ht="35" thickBot="1" x14ac:dyDescent="0.25">
      <c r="A8" s="94">
        <v>103</v>
      </c>
      <c r="B8" s="95" t="s">
        <v>35</v>
      </c>
      <c r="C8" s="96" t="s">
        <v>173</v>
      </c>
      <c r="D8" s="97">
        <v>1</v>
      </c>
      <c r="E8" s="98">
        <v>9.15</v>
      </c>
      <c r="F8" s="137">
        <v>16.39</v>
      </c>
      <c r="G8" s="99" t="s">
        <v>172</v>
      </c>
    </row>
    <row r="9" spans="1:11" ht="35" thickBot="1" x14ac:dyDescent="0.25">
      <c r="A9" s="94">
        <v>104</v>
      </c>
      <c r="B9" s="97" t="s">
        <v>35</v>
      </c>
      <c r="C9" s="96" t="s">
        <v>174</v>
      </c>
      <c r="D9" s="96">
        <v>1</v>
      </c>
      <c r="E9" s="100">
        <v>6.37</v>
      </c>
      <c r="F9" s="138">
        <v>13.65</v>
      </c>
      <c r="G9" s="99" t="s">
        <v>172</v>
      </c>
    </row>
    <row r="10" spans="1:11" ht="35" thickBot="1" x14ac:dyDescent="0.25">
      <c r="A10" s="101">
        <v>205</v>
      </c>
      <c r="B10" s="97" t="s">
        <v>183</v>
      </c>
      <c r="C10" s="96" t="s">
        <v>175</v>
      </c>
      <c r="D10" s="96">
        <v>2</v>
      </c>
      <c r="E10" s="100">
        <v>17.46</v>
      </c>
      <c r="F10" s="138">
        <v>41.43</v>
      </c>
      <c r="G10" s="102" t="s">
        <v>172</v>
      </c>
    </row>
    <row r="11" spans="1:11" ht="52" thickBot="1" x14ac:dyDescent="0.25">
      <c r="A11" s="101">
        <v>206</v>
      </c>
      <c r="B11" s="97" t="s">
        <v>181</v>
      </c>
      <c r="C11" s="104" t="s">
        <v>182</v>
      </c>
      <c r="D11" s="96">
        <v>1</v>
      </c>
      <c r="E11" s="100">
        <v>114.99</v>
      </c>
      <c r="F11" s="138">
        <v>124.48</v>
      </c>
      <c r="G11" s="102" t="s">
        <v>176</v>
      </c>
    </row>
    <row r="12" spans="1:11" ht="52" thickBot="1" x14ac:dyDescent="0.25">
      <c r="A12" s="101">
        <v>207</v>
      </c>
      <c r="B12" s="97" t="s">
        <v>180</v>
      </c>
      <c r="C12" s="103" t="s">
        <v>177</v>
      </c>
      <c r="D12" s="96">
        <v>1</v>
      </c>
      <c r="E12" s="100">
        <v>7.94</v>
      </c>
      <c r="F12" s="138">
        <v>20.84</v>
      </c>
      <c r="G12" s="102" t="s">
        <v>178</v>
      </c>
    </row>
    <row r="13" spans="1:11" ht="52" thickBot="1" x14ac:dyDescent="0.25">
      <c r="A13" s="101">
        <v>208</v>
      </c>
      <c r="B13" s="97" t="s">
        <v>35</v>
      </c>
      <c r="C13" s="103" t="s">
        <v>179</v>
      </c>
      <c r="D13" s="96">
        <v>1</v>
      </c>
      <c r="E13" s="100">
        <v>15.8</v>
      </c>
      <c r="F13" s="138">
        <v>22.32</v>
      </c>
      <c r="G13" s="102" t="s">
        <v>172</v>
      </c>
    </row>
    <row r="14" spans="1:11" ht="52" thickBot="1" x14ac:dyDescent="0.25">
      <c r="A14" s="105">
        <v>209</v>
      </c>
      <c r="B14" s="97" t="s">
        <v>184</v>
      </c>
      <c r="C14" s="96" t="s">
        <v>185</v>
      </c>
      <c r="D14" s="96">
        <v>1</v>
      </c>
      <c r="E14" s="100">
        <v>19.37</v>
      </c>
      <c r="F14" s="138">
        <v>26.97</v>
      </c>
      <c r="G14" s="102" t="s">
        <v>172</v>
      </c>
    </row>
    <row r="15" spans="1:11" ht="55" customHeight="1" thickBot="1" x14ac:dyDescent="0.25">
      <c r="A15" s="105">
        <v>210</v>
      </c>
      <c r="B15" s="97" t="s">
        <v>187</v>
      </c>
      <c r="C15" s="106" t="s">
        <v>186</v>
      </c>
      <c r="D15" s="96">
        <v>1</v>
      </c>
      <c r="E15" s="100">
        <v>8.67</v>
      </c>
      <c r="F15" s="138">
        <v>16.28</v>
      </c>
      <c r="G15" s="102" t="s">
        <v>172</v>
      </c>
    </row>
    <row r="16" spans="1:11" ht="44" customHeight="1" thickBot="1" x14ac:dyDescent="0.25">
      <c r="A16" s="105">
        <v>211</v>
      </c>
      <c r="B16" s="97" t="s">
        <v>188</v>
      </c>
      <c r="C16" s="107" t="s">
        <v>189</v>
      </c>
      <c r="D16" s="107">
        <v>1</v>
      </c>
      <c r="E16" s="108">
        <v>12.98</v>
      </c>
      <c r="F16" s="139">
        <v>12.98</v>
      </c>
      <c r="G16" s="109" t="s">
        <v>20</v>
      </c>
    </row>
    <row r="17" spans="1:7" ht="47" customHeight="1" thickBot="1" x14ac:dyDescent="0.25">
      <c r="A17" s="105">
        <v>212</v>
      </c>
      <c r="B17" s="97" t="s">
        <v>190</v>
      </c>
      <c r="C17" s="106" t="s">
        <v>191</v>
      </c>
      <c r="D17" s="96">
        <v>1</v>
      </c>
      <c r="E17" s="100">
        <v>5.44</v>
      </c>
      <c r="F17" s="138">
        <v>12.79</v>
      </c>
      <c r="G17" s="102" t="s">
        <v>172</v>
      </c>
    </row>
    <row r="18" spans="1:7" ht="52" thickBot="1" x14ac:dyDescent="0.25">
      <c r="A18" s="117">
        <v>213</v>
      </c>
      <c r="B18" s="97" t="s">
        <v>193</v>
      </c>
      <c r="C18" s="103" t="s">
        <v>192</v>
      </c>
      <c r="D18" s="96">
        <v>2</v>
      </c>
      <c r="E18" s="100">
        <v>5.98</v>
      </c>
      <c r="F18" s="138">
        <v>11.96</v>
      </c>
      <c r="G18" s="102" t="s">
        <v>20</v>
      </c>
    </row>
    <row r="19" spans="1:7" ht="35" thickBot="1" x14ac:dyDescent="0.25">
      <c r="A19" s="117">
        <v>214</v>
      </c>
      <c r="B19" s="97" t="s">
        <v>194</v>
      </c>
      <c r="C19" s="96" t="s">
        <v>195</v>
      </c>
      <c r="D19" s="96">
        <v>1</v>
      </c>
      <c r="E19" s="100">
        <v>12.92</v>
      </c>
      <c r="F19" s="138">
        <v>20.260000000000002</v>
      </c>
      <c r="G19" s="102" t="s">
        <v>172</v>
      </c>
    </row>
    <row r="20" spans="1:7" ht="52" thickBot="1" x14ac:dyDescent="0.25">
      <c r="A20" s="117">
        <v>215</v>
      </c>
      <c r="B20" s="97" t="s">
        <v>197</v>
      </c>
      <c r="C20" s="103" t="s">
        <v>196</v>
      </c>
      <c r="D20" s="96">
        <v>2</v>
      </c>
      <c r="E20" s="100">
        <v>1.53</v>
      </c>
      <c r="F20" s="140">
        <f>D20*1.53</f>
        <v>3.06</v>
      </c>
      <c r="G20" s="102" t="s">
        <v>20</v>
      </c>
    </row>
    <row r="21" spans="1:7" ht="52" thickBot="1" x14ac:dyDescent="0.25">
      <c r="A21" s="117">
        <v>216</v>
      </c>
      <c r="B21" s="97" t="s">
        <v>197</v>
      </c>
      <c r="C21" s="106" t="s">
        <v>198</v>
      </c>
      <c r="D21" s="96">
        <v>1</v>
      </c>
      <c r="E21" s="100">
        <v>1.53</v>
      </c>
      <c r="F21" s="138">
        <v>1.53</v>
      </c>
      <c r="G21" s="102" t="s">
        <v>20</v>
      </c>
    </row>
    <row r="22" spans="1:7" x14ac:dyDescent="0.2">
      <c r="A22" s="114"/>
      <c r="B22" s="25"/>
      <c r="C22" s="115"/>
      <c r="D22" s="115"/>
      <c r="E22" s="112"/>
      <c r="F22" s="112"/>
      <c r="G22" s="112"/>
    </row>
    <row r="23" spans="1:7" x14ac:dyDescent="0.2">
      <c r="A23" s="114"/>
      <c r="B23" s="23"/>
      <c r="C23" s="116"/>
      <c r="D23" s="115"/>
      <c r="E23" s="112"/>
      <c r="F23" s="112"/>
      <c r="G23" s="112"/>
    </row>
    <row r="24" spans="1:7" x14ac:dyDescent="0.2">
      <c r="B24" s="19"/>
      <c r="C24" s="20"/>
      <c r="D24" s="20"/>
      <c r="E24" s="112"/>
      <c r="F24" s="112"/>
      <c r="G24" s="22"/>
    </row>
    <row r="25" spans="1:7" x14ac:dyDescent="0.2">
      <c r="B25" s="19"/>
      <c r="C25" s="20"/>
      <c r="D25" s="20"/>
      <c r="E25" s="112"/>
      <c r="F25" s="112"/>
      <c r="G25" s="22"/>
    </row>
    <row r="26" spans="1:7" x14ac:dyDescent="0.2">
      <c r="B26" s="25"/>
      <c r="C26" s="26"/>
      <c r="D26" s="26"/>
      <c r="E26" s="113"/>
      <c r="F26" s="113"/>
      <c r="G26" s="26"/>
    </row>
    <row r="27" spans="1:7" x14ac:dyDescent="0.2">
      <c r="B27" s="23"/>
      <c r="C27" s="24"/>
      <c r="D27" s="20"/>
      <c r="E27" s="111"/>
      <c r="F27" s="111"/>
      <c r="G27" s="20"/>
    </row>
    <row r="28" spans="1:7" x14ac:dyDescent="0.2">
      <c r="B28" s="19"/>
      <c r="C28" s="20"/>
      <c r="D28" s="20"/>
      <c r="E28" s="21"/>
      <c r="F28" s="21"/>
      <c r="G28" s="20"/>
    </row>
    <row r="29" spans="1:7" x14ac:dyDescent="0.2">
      <c r="B29" s="27"/>
      <c r="C29" s="28"/>
      <c r="D29" s="20"/>
      <c r="E29" s="21"/>
      <c r="F29" s="21"/>
      <c r="G29" s="20"/>
    </row>
    <row r="30" spans="1:7" x14ac:dyDescent="0.2">
      <c r="B30" s="23"/>
      <c r="C30" s="24"/>
      <c r="D30" s="20"/>
      <c r="E30" s="22"/>
      <c r="F30" s="22"/>
      <c r="G30" s="22"/>
    </row>
    <row r="31" spans="1:7" x14ac:dyDescent="0.2">
      <c r="B31" s="19"/>
      <c r="C31" s="20"/>
      <c r="D31" s="20"/>
      <c r="E31" s="22"/>
      <c r="F31" s="22"/>
      <c r="G31" s="22"/>
    </row>
    <row r="32" spans="1:7" x14ac:dyDescent="0.2">
      <c r="B32" s="19"/>
      <c r="C32" s="20"/>
      <c r="D32" s="20"/>
      <c r="E32" s="22"/>
      <c r="F32" s="22"/>
      <c r="G32" s="22"/>
    </row>
    <row r="33" spans="2:7" x14ac:dyDescent="0.2">
      <c r="B33" s="23"/>
      <c r="C33" s="24"/>
      <c r="D33" s="20"/>
      <c r="E33" s="22"/>
      <c r="F33" s="22"/>
      <c r="G33" s="22"/>
    </row>
    <row r="34" spans="2:7" x14ac:dyDescent="0.2">
      <c r="B34" s="19"/>
      <c r="C34" s="20"/>
      <c r="D34" s="20"/>
      <c r="E34" s="22"/>
      <c r="F34" s="22"/>
      <c r="G34" s="22"/>
    </row>
    <row r="35" spans="2:7" x14ac:dyDescent="0.2">
      <c r="B35" s="19"/>
      <c r="C35" s="20"/>
      <c r="D35" s="20"/>
      <c r="E35" s="22"/>
      <c r="F35" s="22"/>
      <c r="G35" s="22"/>
    </row>
  </sheetData>
  <mergeCells count="9">
    <mergeCell ref="I1:K1"/>
    <mergeCell ref="I2:I3"/>
    <mergeCell ref="I4:I7"/>
    <mergeCell ref="J2:K2"/>
    <mergeCell ref="J3:K3"/>
    <mergeCell ref="J4:K4"/>
    <mergeCell ref="J5:K5"/>
    <mergeCell ref="J6:K6"/>
    <mergeCell ref="J7:K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DF4D7-65C2-214E-B5B3-3CC8D7D512CF}">
  <dimension ref="A1:I60"/>
  <sheetViews>
    <sheetView zoomScale="90" zoomScaleNormal="90" workbookViewId="0">
      <selection activeCell="I3" sqref="I3"/>
    </sheetView>
  </sheetViews>
  <sheetFormatPr baseColWidth="10" defaultRowHeight="16" x14ac:dyDescent="0.2"/>
  <cols>
    <col min="1" max="1" width="21.1640625" customWidth="1"/>
    <col min="2" max="2" width="19.33203125" customWidth="1"/>
    <col min="6" max="6" width="10.83203125" customWidth="1"/>
    <col min="9" max="9" width="11.1640625" bestFit="1" customWidth="1"/>
  </cols>
  <sheetData>
    <row r="1" spans="1:9" ht="17" thickBot="1" x14ac:dyDescent="0.25">
      <c r="A1" s="16" t="s">
        <v>9</v>
      </c>
      <c r="B1" s="17" t="s">
        <v>13</v>
      </c>
      <c r="C1" s="17" t="s">
        <v>14</v>
      </c>
      <c r="D1" s="18" t="s">
        <v>5</v>
      </c>
      <c r="E1" s="18" t="s">
        <v>6</v>
      </c>
      <c r="F1" s="18" t="s">
        <v>7</v>
      </c>
      <c r="G1" s="18" t="s">
        <v>8</v>
      </c>
      <c r="I1" s="135"/>
    </row>
    <row r="2" spans="1:9" x14ac:dyDescent="0.2">
      <c r="A2" s="89" t="s">
        <v>46</v>
      </c>
      <c r="B2" s="83" t="s">
        <v>47</v>
      </c>
      <c r="C2" s="29"/>
      <c r="D2" s="30"/>
      <c r="E2" s="31"/>
      <c r="F2" s="32"/>
      <c r="G2" s="30"/>
      <c r="I2" s="135"/>
    </row>
    <row r="3" spans="1:9" ht="102" customHeight="1" x14ac:dyDescent="0.25">
      <c r="A3" s="33" t="s">
        <v>48</v>
      </c>
      <c r="B3" s="34" t="s">
        <v>49</v>
      </c>
      <c r="C3" s="35" t="s">
        <v>50</v>
      </c>
      <c r="D3" s="36">
        <v>0.25547445255474455</v>
      </c>
      <c r="E3" s="37">
        <v>41.59</v>
      </c>
      <c r="F3" s="37">
        <v>10.625182481751827</v>
      </c>
      <c r="G3" s="38" t="s">
        <v>34</v>
      </c>
      <c r="I3" s="110">
        <f>SUM(F3:F60)</f>
        <v>351.62943573094083</v>
      </c>
    </row>
    <row r="4" spans="1:9" ht="60" x14ac:dyDescent="0.2">
      <c r="A4" s="33" t="s">
        <v>51</v>
      </c>
      <c r="B4" s="34" t="s">
        <v>52</v>
      </c>
      <c r="C4" s="38" t="s">
        <v>53</v>
      </c>
      <c r="D4" s="36">
        <v>1.2916666666666667E-2</v>
      </c>
      <c r="E4" s="37">
        <v>150.49</v>
      </c>
      <c r="F4" s="37">
        <v>1.9438291666666667</v>
      </c>
      <c r="G4" s="38" t="s">
        <v>34</v>
      </c>
    </row>
    <row r="5" spans="1:9" ht="120" x14ac:dyDescent="0.2">
      <c r="A5" s="33" t="s">
        <v>54</v>
      </c>
      <c r="B5" s="34" t="s">
        <v>55</v>
      </c>
      <c r="C5" s="38" t="s">
        <v>56</v>
      </c>
      <c r="D5" s="36">
        <v>6.25E-2</v>
      </c>
      <c r="E5" s="37">
        <v>50.36</v>
      </c>
      <c r="F5" s="37">
        <v>3.1475</v>
      </c>
      <c r="G5" s="38" t="s">
        <v>34</v>
      </c>
    </row>
    <row r="6" spans="1:9" ht="60" x14ac:dyDescent="0.2">
      <c r="A6" s="33" t="s">
        <v>57</v>
      </c>
      <c r="B6" s="34" t="s">
        <v>58</v>
      </c>
      <c r="C6" s="38" t="s">
        <v>53</v>
      </c>
      <c r="D6" s="36">
        <v>1.9814814814814816E-2</v>
      </c>
      <c r="E6" s="37">
        <v>150.49</v>
      </c>
      <c r="F6" s="37">
        <v>2.9819314814814817</v>
      </c>
      <c r="G6" s="38" t="s">
        <v>34</v>
      </c>
    </row>
    <row r="7" spans="1:9" x14ac:dyDescent="0.2">
      <c r="A7" s="86" t="s">
        <v>59</v>
      </c>
      <c r="B7" s="83" t="s">
        <v>33</v>
      </c>
      <c r="C7" s="39"/>
      <c r="D7" s="40"/>
      <c r="E7" s="41"/>
      <c r="F7" s="41"/>
      <c r="G7" s="42"/>
    </row>
    <row r="8" spans="1:9" ht="105" x14ac:dyDescent="0.2">
      <c r="A8" s="33" t="s">
        <v>60</v>
      </c>
      <c r="B8" s="34" t="s">
        <v>61</v>
      </c>
      <c r="C8" s="35" t="s">
        <v>50</v>
      </c>
      <c r="D8" s="36">
        <v>0.52554744525547448</v>
      </c>
      <c r="E8" s="37">
        <v>41.59</v>
      </c>
      <c r="F8" s="37">
        <v>21.857518248175186</v>
      </c>
      <c r="G8" s="38" t="s">
        <v>34</v>
      </c>
    </row>
    <row r="9" spans="1:9" ht="60" x14ac:dyDescent="0.2">
      <c r="A9" s="33" t="s">
        <v>62</v>
      </c>
      <c r="B9" s="34" t="s">
        <v>63</v>
      </c>
      <c r="C9" s="38" t="s">
        <v>53</v>
      </c>
      <c r="D9" s="36">
        <v>1.800925925925926E-2</v>
      </c>
      <c r="E9" s="37">
        <v>150.49</v>
      </c>
      <c r="F9" s="37">
        <v>2.7102134259259261</v>
      </c>
      <c r="G9" s="38" t="s">
        <v>34</v>
      </c>
    </row>
    <row r="10" spans="1:9" ht="60" x14ac:dyDescent="0.2">
      <c r="A10" s="33" t="s">
        <v>64</v>
      </c>
      <c r="B10" s="34" t="s">
        <v>65</v>
      </c>
      <c r="C10" s="38" t="s">
        <v>53</v>
      </c>
      <c r="D10" s="36">
        <v>1.2280092592592592E-2</v>
      </c>
      <c r="E10" s="37">
        <v>150.49</v>
      </c>
      <c r="F10" s="37">
        <v>1.8480311342592592</v>
      </c>
      <c r="G10" s="38" t="s">
        <v>34</v>
      </c>
    </row>
    <row r="11" spans="1:9" ht="60" x14ac:dyDescent="0.2">
      <c r="A11" s="33" t="s">
        <v>66</v>
      </c>
      <c r="B11" s="34" t="s">
        <v>67</v>
      </c>
      <c r="C11" s="38" t="s">
        <v>53</v>
      </c>
      <c r="D11" s="43">
        <v>1.2280092592592592E-2</v>
      </c>
      <c r="E11" s="37">
        <v>150.49</v>
      </c>
      <c r="F11" s="37">
        <v>1.8480311342592592</v>
      </c>
      <c r="G11" s="38" t="s">
        <v>34</v>
      </c>
    </row>
    <row r="12" spans="1:9" ht="106" thickBot="1" x14ac:dyDescent="0.25">
      <c r="A12" s="44" t="s">
        <v>68</v>
      </c>
      <c r="B12" s="45" t="s">
        <v>69</v>
      </c>
      <c r="C12" s="35" t="s">
        <v>50</v>
      </c>
      <c r="D12" s="43">
        <v>0.13868613138686131</v>
      </c>
      <c r="E12" s="46">
        <v>41.59</v>
      </c>
      <c r="F12" s="46">
        <v>5.767956204379562</v>
      </c>
      <c r="G12" s="47" t="s">
        <v>34</v>
      </c>
    </row>
    <row r="13" spans="1:9" x14ac:dyDescent="0.2">
      <c r="A13" s="84" t="s">
        <v>70</v>
      </c>
      <c r="B13" s="85" t="s">
        <v>36</v>
      </c>
      <c r="C13" s="61"/>
      <c r="D13" s="62"/>
      <c r="E13" s="63"/>
      <c r="F13" s="63"/>
      <c r="G13" s="64"/>
    </row>
    <row r="14" spans="1:9" x14ac:dyDescent="0.2">
      <c r="A14" s="86" t="s">
        <v>71</v>
      </c>
      <c r="B14" s="83" t="s">
        <v>37</v>
      </c>
      <c r="C14" s="39"/>
      <c r="D14" s="40"/>
      <c r="E14" s="41"/>
      <c r="F14" s="41"/>
      <c r="G14" s="42"/>
    </row>
    <row r="15" spans="1:9" ht="60" x14ac:dyDescent="0.2">
      <c r="A15" s="33" t="s">
        <v>72</v>
      </c>
      <c r="B15" s="34" t="s">
        <v>73</v>
      </c>
      <c r="C15" s="38" t="s">
        <v>53</v>
      </c>
      <c r="D15" s="36">
        <v>7.3194444444444451E-2</v>
      </c>
      <c r="E15" s="37">
        <v>150.49</v>
      </c>
      <c r="F15" s="37">
        <v>11.015031944444447</v>
      </c>
      <c r="G15" s="38" t="s">
        <v>34</v>
      </c>
    </row>
    <row r="16" spans="1:9" ht="75" x14ac:dyDescent="0.2">
      <c r="A16" s="33" t="s">
        <v>74</v>
      </c>
      <c r="B16" s="34" t="s">
        <v>75</v>
      </c>
      <c r="C16" s="38" t="s">
        <v>76</v>
      </c>
      <c r="D16" s="36">
        <v>0.31</v>
      </c>
      <c r="E16" s="37">
        <v>7.5</v>
      </c>
      <c r="F16" s="37">
        <v>2.3250000000000002</v>
      </c>
      <c r="G16" s="38" t="s">
        <v>34</v>
      </c>
    </row>
    <row r="17" spans="1:7" ht="75" x14ac:dyDescent="0.2">
      <c r="A17" s="33" t="s">
        <v>77</v>
      </c>
      <c r="B17" s="34" t="s">
        <v>78</v>
      </c>
      <c r="C17" s="38" t="s">
        <v>76</v>
      </c>
      <c r="D17" s="36">
        <v>0.43333333333333335</v>
      </c>
      <c r="E17" s="37">
        <v>7.5</v>
      </c>
      <c r="F17" s="37">
        <v>3.25</v>
      </c>
      <c r="G17" s="38" t="s">
        <v>34</v>
      </c>
    </row>
    <row r="18" spans="1:7" ht="60" x14ac:dyDescent="0.2">
      <c r="A18" s="33" t="s">
        <v>79</v>
      </c>
      <c r="B18" s="34" t="s">
        <v>80</v>
      </c>
      <c r="C18" s="38" t="s">
        <v>53</v>
      </c>
      <c r="D18" s="36">
        <v>1.8287037037037037E-3</v>
      </c>
      <c r="E18" s="37">
        <v>150.49</v>
      </c>
      <c r="F18" s="37">
        <v>0.27520162037037038</v>
      </c>
      <c r="G18" s="38" t="s">
        <v>34</v>
      </c>
    </row>
    <row r="19" spans="1:7" ht="120" x14ac:dyDescent="0.2">
      <c r="A19" s="33" t="s">
        <v>81</v>
      </c>
      <c r="B19" s="34" t="s">
        <v>82</v>
      </c>
      <c r="C19" s="38" t="s">
        <v>56</v>
      </c>
      <c r="D19" s="36">
        <v>0.13229166666666667</v>
      </c>
      <c r="E19" s="37">
        <v>50.36</v>
      </c>
      <c r="F19" s="37">
        <v>6.6622083333333331</v>
      </c>
      <c r="G19" s="38" t="s">
        <v>34</v>
      </c>
    </row>
    <row r="20" spans="1:7" ht="61" thickBot="1" x14ac:dyDescent="0.25">
      <c r="A20" s="48" t="s">
        <v>83</v>
      </c>
      <c r="B20" s="49" t="s">
        <v>84</v>
      </c>
      <c r="C20" s="50" t="s">
        <v>53</v>
      </c>
      <c r="D20" s="51">
        <v>1.8912037037037036E-2</v>
      </c>
      <c r="E20" s="52">
        <v>150.49</v>
      </c>
      <c r="F20" s="52">
        <v>2.8460724537037039</v>
      </c>
      <c r="G20" s="50" t="s">
        <v>34</v>
      </c>
    </row>
    <row r="21" spans="1:7" x14ac:dyDescent="0.2">
      <c r="A21" s="84" t="s">
        <v>85</v>
      </c>
      <c r="B21" s="85" t="s">
        <v>39</v>
      </c>
      <c r="C21" s="65"/>
      <c r="D21" s="66"/>
      <c r="E21" s="67"/>
      <c r="F21" s="67"/>
      <c r="G21" s="68"/>
    </row>
    <row r="22" spans="1:7" x14ac:dyDescent="0.2">
      <c r="A22" s="86" t="s">
        <v>86</v>
      </c>
      <c r="B22" s="83" t="s">
        <v>40</v>
      </c>
      <c r="C22" s="39"/>
      <c r="D22" s="40"/>
      <c r="E22" s="41"/>
      <c r="F22" s="41"/>
      <c r="G22" s="42"/>
    </row>
    <row r="23" spans="1:7" ht="45" x14ac:dyDescent="0.2">
      <c r="A23" s="33" t="s">
        <v>87</v>
      </c>
      <c r="B23" s="34" t="s">
        <v>41</v>
      </c>
      <c r="C23" s="38" t="s">
        <v>88</v>
      </c>
      <c r="D23" s="36" t="s">
        <v>89</v>
      </c>
      <c r="E23" s="36" t="s">
        <v>89</v>
      </c>
      <c r="F23" s="36" t="s">
        <v>89</v>
      </c>
      <c r="G23" s="36" t="s">
        <v>89</v>
      </c>
    </row>
    <row r="24" spans="1:7" ht="45" x14ac:dyDescent="0.2">
      <c r="A24" s="33" t="s">
        <v>90</v>
      </c>
      <c r="B24" s="34" t="s">
        <v>42</v>
      </c>
      <c r="C24" s="38" t="s">
        <v>88</v>
      </c>
      <c r="D24" s="36" t="s">
        <v>89</v>
      </c>
      <c r="E24" s="36" t="s">
        <v>89</v>
      </c>
      <c r="F24" s="36" t="s">
        <v>89</v>
      </c>
      <c r="G24" s="36" t="s">
        <v>89</v>
      </c>
    </row>
    <row r="25" spans="1:7" x14ac:dyDescent="0.2">
      <c r="A25" s="86" t="s">
        <v>91</v>
      </c>
      <c r="B25" s="83" t="s">
        <v>43</v>
      </c>
      <c r="C25" s="39"/>
      <c r="D25" s="40"/>
      <c r="E25" s="41"/>
      <c r="F25" s="41"/>
      <c r="G25" s="42"/>
    </row>
    <row r="26" spans="1:7" ht="45" x14ac:dyDescent="0.2">
      <c r="A26" s="33" t="s">
        <v>92</v>
      </c>
      <c r="B26" s="34" t="s">
        <v>44</v>
      </c>
      <c r="C26" s="38" t="s">
        <v>88</v>
      </c>
      <c r="D26" s="36" t="s">
        <v>89</v>
      </c>
      <c r="E26" s="36" t="s">
        <v>89</v>
      </c>
      <c r="F26" s="36" t="s">
        <v>89</v>
      </c>
      <c r="G26" s="36" t="s">
        <v>89</v>
      </c>
    </row>
    <row r="27" spans="1:7" ht="45" x14ac:dyDescent="0.2">
      <c r="A27" s="44" t="s">
        <v>93</v>
      </c>
      <c r="B27" s="45" t="s">
        <v>45</v>
      </c>
      <c r="C27" s="47" t="s">
        <v>88</v>
      </c>
      <c r="D27" s="43" t="s">
        <v>89</v>
      </c>
      <c r="E27" s="47" t="s">
        <v>89</v>
      </c>
      <c r="F27" s="47" t="s">
        <v>89</v>
      </c>
      <c r="G27" s="47" t="s">
        <v>89</v>
      </c>
    </row>
    <row r="28" spans="1:7" ht="120" x14ac:dyDescent="0.2">
      <c r="A28" s="33" t="s">
        <v>94</v>
      </c>
      <c r="B28" s="34" t="s">
        <v>166</v>
      </c>
      <c r="C28" s="38" t="s">
        <v>95</v>
      </c>
      <c r="D28" s="53">
        <v>2</v>
      </c>
      <c r="E28" s="54">
        <v>8.19</v>
      </c>
      <c r="F28" s="54">
        <v>8.19</v>
      </c>
      <c r="G28" s="38" t="s">
        <v>38</v>
      </c>
    </row>
    <row r="29" spans="1:7" ht="120" x14ac:dyDescent="0.2">
      <c r="A29" s="33" t="s">
        <v>96</v>
      </c>
      <c r="B29" s="34" t="s">
        <v>167</v>
      </c>
      <c r="C29" s="38" t="s">
        <v>97</v>
      </c>
      <c r="D29" s="53">
        <v>4</v>
      </c>
      <c r="E29" s="54">
        <v>9.9499999999999993</v>
      </c>
      <c r="F29" s="54">
        <v>9.9499999999999993</v>
      </c>
      <c r="G29" s="38" t="s">
        <v>38</v>
      </c>
    </row>
    <row r="30" spans="1:7" ht="120" x14ac:dyDescent="0.2">
      <c r="A30" s="33" t="s">
        <v>98</v>
      </c>
      <c r="B30" s="34" t="s">
        <v>168</v>
      </c>
      <c r="C30" s="38" t="s">
        <v>99</v>
      </c>
      <c r="D30" s="55">
        <v>4</v>
      </c>
      <c r="E30" s="37">
        <v>11.15</v>
      </c>
      <c r="F30" s="37">
        <v>11.15</v>
      </c>
      <c r="G30" s="38" t="s">
        <v>38</v>
      </c>
    </row>
    <row r="31" spans="1:7" ht="75" x14ac:dyDescent="0.2">
      <c r="A31" s="33" t="s">
        <v>100</v>
      </c>
      <c r="B31" s="34" t="s">
        <v>169</v>
      </c>
      <c r="C31" s="38" t="s">
        <v>101</v>
      </c>
      <c r="D31" s="55">
        <v>3</v>
      </c>
      <c r="E31" s="37">
        <v>2.75</v>
      </c>
      <c r="F31" s="37">
        <v>8.25</v>
      </c>
      <c r="G31" s="38" t="s">
        <v>38</v>
      </c>
    </row>
    <row r="32" spans="1:7" ht="60" x14ac:dyDescent="0.2">
      <c r="A32" s="33" t="s">
        <v>102</v>
      </c>
      <c r="B32" s="34" t="s">
        <v>170</v>
      </c>
      <c r="C32" s="38" t="s">
        <v>103</v>
      </c>
      <c r="D32" s="55">
        <v>1</v>
      </c>
      <c r="E32" s="37">
        <v>22.45</v>
      </c>
      <c r="F32" s="37">
        <v>22.45</v>
      </c>
      <c r="G32" s="38" t="s">
        <v>38</v>
      </c>
    </row>
    <row r="33" spans="1:7" ht="135" x14ac:dyDescent="0.2">
      <c r="A33" s="33" t="s">
        <v>104</v>
      </c>
      <c r="B33" s="34" t="s">
        <v>105</v>
      </c>
      <c r="C33" s="38" t="s">
        <v>106</v>
      </c>
      <c r="D33" s="55">
        <v>2</v>
      </c>
      <c r="E33" s="37">
        <v>3.04</v>
      </c>
      <c r="F33" s="37">
        <v>6.08</v>
      </c>
      <c r="G33" s="38" t="s">
        <v>38</v>
      </c>
    </row>
    <row r="34" spans="1:7" ht="91" thickBot="1" x14ac:dyDescent="0.25">
      <c r="A34" s="48" t="s">
        <v>107</v>
      </c>
      <c r="B34" s="49" t="s">
        <v>108</v>
      </c>
      <c r="C34" s="50" t="s">
        <v>109</v>
      </c>
      <c r="D34" s="56">
        <v>1</v>
      </c>
      <c r="E34" s="52">
        <v>16.39</v>
      </c>
      <c r="F34" s="52">
        <v>16.39</v>
      </c>
      <c r="G34" s="50" t="s">
        <v>38</v>
      </c>
    </row>
    <row r="35" spans="1:7" x14ac:dyDescent="0.2">
      <c r="A35" s="87" t="s">
        <v>110</v>
      </c>
      <c r="B35" s="88" t="s">
        <v>111</v>
      </c>
      <c r="C35" s="69"/>
      <c r="D35" s="70"/>
      <c r="E35" s="71"/>
      <c r="F35" s="71"/>
      <c r="G35" s="72"/>
    </row>
    <row r="36" spans="1:7" x14ac:dyDescent="0.2">
      <c r="A36" s="86" t="s">
        <v>112</v>
      </c>
      <c r="B36" s="83" t="s">
        <v>113</v>
      </c>
      <c r="C36" s="39"/>
      <c r="D36" s="40"/>
      <c r="E36" s="41"/>
      <c r="F36" s="41"/>
      <c r="G36" s="42"/>
    </row>
    <row r="37" spans="1:7" ht="105" x14ac:dyDescent="0.2">
      <c r="A37" s="33" t="s">
        <v>114</v>
      </c>
      <c r="B37" s="34" t="s">
        <v>115</v>
      </c>
      <c r="C37" s="38" t="s">
        <v>116</v>
      </c>
      <c r="D37" s="36">
        <v>0.41666666666666669</v>
      </c>
      <c r="E37" s="37">
        <v>25.25</v>
      </c>
      <c r="F37" s="37">
        <v>10.520833333333334</v>
      </c>
      <c r="G37" s="38" t="s">
        <v>34</v>
      </c>
    </row>
    <row r="38" spans="1:7" ht="121" thickBot="1" x14ac:dyDescent="0.25">
      <c r="A38" s="48" t="s">
        <v>117</v>
      </c>
      <c r="B38" s="49" t="s">
        <v>118</v>
      </c>
      <c r="C38" s="50" t="s">
        <v>56</v>
      </c>
      <c r="D38" s="51">
        <v>0.52083333333333337</v>
      </c>
      <c r="E38" s="52">
        <v>50.36</v>
      </c>
      <c r="F38" s="52">
        <v>26.229166666666668</v>
      </c>
      <c r="G38" s="50" t="s">
        <v>34</v>
      </c>
    </row>
    <row r="39" spans="1:7" x14ac:dyDescent="0.2">
      <c r="A39" s="84" t="s">
        <v>119</v>
      </c>
      <c r="B39" s="85" t="s">
        <v>120</v>
      </c>
      <c r="C39" s="65"/>
      <c r="D39" s="68"/>
      <c r="E39" s="67"/>
      <c r="F39" s="67"/>
      <c r="G39" s="68"/>
    </row>
    <row r="40" spans="1:7" x14ac:dyDescent="0.2">
      <c r="A40" s="86" t="s">
        <v>121</v>
      </c>
      <c r="B40" s="83" t="s">
        <v>122</v>
      </c>
      <c r="C40" s="42"/>
      <c r="D40" s="42"/>
      <c r="E40" s="41"/>
      <c r="F40" s="41"/>
      <c r="G40" s="42"/>
    </row>
    <row r="41" spans="1:7" ht="166" thickBot="1" x14ac:dyDescent="0.25">
      <c r="A41" s="48" t="s">
        <v>123</v>
      </c>
      <c r="B41" s="49" t="s">
        <v>124</v>
      </c>
      <c r="C41" s="50" t="s">
        <v>125</v>
      </c>
      <c r="D41" s="50">
        <v>1</v>
      </c>
      <c r="E41" s="52">
        <v>8.3699999999999992</v>
      </c>
      <c r="F41" s="52">
        <v>8.3699999999999992</v>
      </c>
      <c r="G41" s="50" t="s">
        <v>126</v>
      </c>
    </row>
    <row r="42" spans="1:7" x14ac:dyDescent="0.2">
      <c r="A42" s="77" t="s">
        <v>127</v>
      </c>
      <c r="B42" s="81" t="s">
        <v>35</v>
      </c>
      <c r="C42" s="73"/>
      <c r="D42" s="73"/>
      <c r="E42" s="73"/>
      <c r="F42" s="73"/>
      <c r="G42" s="73"/>
    </row>
    <row r="43" spans="1:7" x14ac:dyDescent="0.2">
      <c r="A43" s="82" t="s">
        <v>128</v>
      </c>
      <c r="B43" s="83" t="s">
        <v>129</v>
      </c>
      <c r="C43" s="30"/>
      <c r="D43" s="30"/>
      <c r="E43" s="30"/>
      <c r="F43" s="30"/>
      <c r="G43" s="30"/>
    </row>
    <row r="44" spans="1:7" ht="60" x14ac:dyDescent="0.2">
      <c r="A44" s="33" t="s">
        <v>130</v>
      </c>
      <c r="B44" s="57" t="s">
        <v>131</v>
      </c>
      <c r="C44" s="38" t="s">
        <v>132</v>
      </c>
      <c r="D44" s="53">
        <v>8</v>
      </c>
      <c r="E44" s="54" t="s">
        <v>89</v>
      </c>
      <c r="F44" s="54" t="s">
        <v>89</v>
      </c>
      <c r="G44" s="54" t="s">
        <v>89</v>
      </c>
    </row>
    <row r="45" spans="1:7" ht="60" x14ac:dyDescent="0.2">
      <c r="A45" s="33" t="s">
        <v>133</v>
      </c>
      <c r="B45" s="57" t="s">
        <v>134</v>
      </c>
      <c r="C45" s="38" t="s">
        <v>132</v>
      </c>
      <c r="D45" s="53">
        <v>8</v>
      </c>
      <c r="E45" s="54" t="s">
        <v>89</v>
      </c>
      <c r="F45" s="54" t="s">
        <v>89</v>
      </c>
      <c r="G45" s="54" t="s">
        <v>89</v>
      </c>
    </row>
    <row r="46" spans="1:7" ht="60" x14ac:dyDescent="0.2">
      <c r="A46" s="33" t="s">
        <v>135</v>
      </c>
      <c r="B46" s="57" t="s">
        <v>136</v>
      </c>
      <c r="C46" s="38" t="s">
        <v>132</v>
      </c>
      <c r="D46" s="53">
        <v>32</v>
      </c>
      <c r="E46" s="54" t="s">
        <v>89</v>
      </c>
      <c r="F46" s="54" t="s">
        <v>89</v>
      </c>
      <c r="G46" s="54" t="s">
        <v>89</v>
      </c>
    </row>
    <row r="47" spans="1:7" ht="60" x14ac:dyDescent="0.2">
      <c r="A47" s="33" t="s">
        <v>137</v>
      </c>
      <c r="B47" s="57" t="s">
        <v>138</v>
      </c>
      <c r="C47" s="38" t="s">
        <v>132</v>
      </c>
      <c r="D47" s="53">
        <v>16</v>
      </c>
      <c r="E47" s="54" t="s">
        <v>89</v>
      </c>
      <c r="F47" s="54" t="s">
        <v>89</v>
      </c>
      <c r="G47" s="54" t="s">
        <v>89</v>
      </c>
    </row>
    <row r="48" spans="1:7" ht="60" x14ac:dyDescent="0.2">
      <c r="A48" s="33" t="s">
        <v>139</v>
      </c>
      <c r="B48" s="57" t="s">
        <v>140</v>
      </c>
      <c r="C48" s="38" t="s">
        <v>132</v>
      </c>
      <c r="D48" s="53">
        <v>12</v>
      </c>
      <c r="E48" s="54" t="s">
        <v>89</v>
      </c>
      <c r="F48" s="54" t="s">
        <v>89</v>
      </c>
      <c r="G48" s="54" t="s">
        <v>89</v>
      </c>
    </row>
    <row r="49" spans="1:7" ht="60" x14ac:dyDescent="0.2">
      <c r="A49" s="33" t="s">
        <v>141</v>
      </c>
      <c r="B49" s="57" t="s">
        <v>142</v>
      </c>
      <c r="C49" s="38" t="s">
        <v>132</v>
      </c>
      <c r="D49" s="53">
        <v>12</v>
      </c>
      <c r="E49" s="54" t="s">
        <v>89</v>
      </c>
      <c r="F49" s="54" t="s">
        <v>89</v>
      </c>
      <c r="G49" s="54" t="s">
        <v>89</v>
      </c>
    </row>
    <row r="50" spans="1:7" ht="75" x14ac:dyDescent="0.2">
      <c r="A50" s="33" t="s">
        <v>143</v>
      </c>
      <c r="B50" s="57" t="s">
        <v>144</v>
      </c>
      <c r="C50" s="38" t="s">
        <v>145</v>
      </c>
      <c r="D50" s="53">
        <v>12</v>
      </c>
      <c r="E50" s="37">
        <v>6.66</v>
      </c>
      <c r="F50" s="37">
        <v>79.92</v>
      </c>
      <c r="G50" s="38" t="s">
        <v>38</v>
      </c>
    </row>
    <row r="51" spans="1:7" ht="120" x14ac:dyDescent="0.2">
      <c r="A51" s="33" t="s">
        <v>146</v>
      </c>
      <c r="B51" s="57" t="s">
        <v>147</v>
      </c>
      <c r="C51" s="38" t="s">
        <v>148</v>
      </c>
      <c r="D51" s="53">
        <v>12</v>
      </c>
      <c r="E51" s="37">
        <v>3.3</v>
      </c>
      <c r="F51" s="37">
        <v>39.599999999999994</v>
      </c>
      <c r="G51" s="38" t="s">
        <v>38</v>
      </c>
    </row>
    <row r="52" spans="1:7" ht="90" x14ac:dyDescent="0.2">
      <c r="A52" s="33" t="s">
        <v>149</v>
      </c>
      <c r="B52" s="58" t="s">
        <v>171</v>
      </c>
      <c r="C52" s="47" t="s">
        <v>150</v>
      </c>
      <c r="D52" s="59">
        <v>6</v>
      </c>
      <c r="E52" s="46">
        <v>3.9</v>
      </c>
      <c r="F52" s="46">
        <v>3.9</v>
      </c>
      <c r="G52" s="47" t="s">
        <v>38</v>
      </c>
    </row>
    <row r="53" spans="1:7" ht="60" x14ac:dyDescent="0.2">
      <c r="A53" s="33" t="s">
        <v>151</v>
      </c>
      <c r="B53" s="57" t="s">
        <v>152</v>
      </c>
      <c r="C53" s="38" t="s">
        <v>132</v>
      </c>
      <c r="D53" s="53">
        <v>2</v>
      </c>
      <c r="E53" s="37" t="s">
        <v>89</v>
      </c>
      <c r="F53" s="37" t="s">
        <v>89</v>
      </c>
      <c r="G53" s="37" t="s">
        <v>89</v>
      </c>
    </row>
    <row r="54" spans="1:7" ht="61" thickBot="1" x14ac:dyDescent="0.25">
      <c r="A54" s="44" t="s">
        <v>153</v>
      </c>
      <c r="B54" s="58" t="s">
        <v>154</v>
      </c>
      <c r="C54" s="47" t="s">
        <v>132</v>
      </c>
      <c r="D54" s="59">
        <v>2</v>
      </c>
      <c r="E54" s="46" t="s">
        <v>89</v>
      </c>
      <c r="F54" s="46" t="s">
        <v>89</v>
      </c>
      <c r="G54" s="46" t="s">
        <v>89</v>
      </c>
    </row>
    <row r="55" spans="1:7" x14ac:dyDescent="0.2">
      <c r="A55" s="77" t="s">
        <v>155</v>
      </c>
      <c r="B55" s="78" t="s">
        <v>156</v>
      </c>
      <c r="C55" s="74"/>
      <c r="D55" s="74"/>
      <c r="E55" s="75"/>
      <c r="F55" s="75"/>
      <c r="G55" s="76"/>
    </row>
    <row r="56" spans="1:7" x14ac:dyDescent="0.2">
      <c r="A56" s="79" t="s">
        <v>157</v>
      </c>
      <c r="B56" s="80" t="s">
        <v>158</v>
      </c>
      <c r="C56" s="30"/>
      <c r="D56" s="30"/>
      <c r="E56" s="41"/>
      <c r="F56" s="41"/>
      <c r="G56" s="42"/>
    </row>
    <row r="57" spans="1:7" ht="105" x14ac:dyDescent="0.2">
      <c r="A57" s="33" t="s">
        <v>159</v>
      </c>
      <c r="B57" s="60" t="s">
        <v>160</v>
      </c>
      <c r="C57" s="38" t="s">
        <v>50</v>
      </c>
      <c r="D57" s="36">
        <v>6.9343065693430656E-2</v>
      </c>
      <c r="E57" s="37">
        <v>41.59</v>
      </c>
      <c r="F57" s="37">
        <v>2.883978102189781</v>
      </c>
      <c r="G57" s="38" t="s">
        <v>34</v>
      </c>
    </row>
    <row r="58" spans="1:7" ht="120" x14ac:dyDescent="0.2">
      <c r="A58" s="33" t="s">
        <v>161</v>
      </c>
      <c r="B58" s="60" t="s">
        <v>162</v>
      </c>
      <c r="C58" s="38" t="s">
        <v>56</v>
      </c>
      <c r="D58" s="36">
        <v>8.1249999999999975E-2</v>
      </c>
      <c r="E58" s="37">
        <v>50.36</v>
      </c>
      <c r="F58" s="37">
        <v>4.0917499999999984</v>
      </c>
      <c r="G58" s="38" t="s">
        <v>34</v>
      </c>
    </row>
    <row r="59" spans="1:7" ht="75" x14ac:dyDescent="0.2">
      <c r="A59" s="33" t="s">
        <v>163</v>
      </c>
      <c r="B59" s="60" t="s">
        <v>164</v>
      </c>
      <c r="C59" s="38" t="s">
        <v>76</v>
      </c>
      <c r="D59" s="36">
        <v>0.25666666666666665</v>
      </c>
      <c r="E59" s="37">
        <v>7.5</v>
      </c>
      <c r="F59" s="37">
        <v>1.9249999999999998</v>
      </c>
      <c r="G59" s="38" t="s">
        <v>34</v>
      </c>
    </row>
    <row r="60" spans="1:7" ht="105" x14ac:dyDescent="0.2">
      <c r="A60" s="33" t="s">
        <v>165</v>
      </c>
      <c r="B60" s="60" t="s">
        <v>162</v>
      </c>
      <c r="C60" s="38" t="s">
        <v>116</v>
      </c>
      <c r="D60" s="36">
        <v>0.5</v>
      </c>
      <c r="E60" s="37">
        <v>25.25</v>
      </c>
      <c r="F60" s="37">
        <v>12.625</v>
      </c>
      <c r="G60" s="38" t="s">
        <v>34</v>
      </c>
    </row>
  </sheetData>
  <mergeCells count="1">
    <mergeCell ref="I1:I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Bill of Materials</vt:lpstr>
      <vt:lpstr>Material Already in Locker</vt:lpstr>
    </vt:vector>
  </TitlesOfParts>
  <Company>RIT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DeBartolo</dc:creator>
  <cp:lastModifiedBy>Jared Moore</cp:lastModifiedBy>
  <dcterms:created xsi:type="dcterms:W3CDTF">2015-08-21T01:22:37Z</dcterms:created>
  <dcterms:modified xsi:type="dcterms:W3CDTF">2021-05-03T13:00:48Z</dcterms:modified>
</cp:coreProperties>
</file>