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QTY 1" sheetId="1" r:id="rId4"/>
    <sheet state="visible" name="QTY 100" sheetId="2" r:id="rId5"/>
  </sheets>
  <definedNames/>
  <calcPr/>
</workbook>
</file>

<file path=xl/sharedStrings.xml><?xml version="1.0" encoding="utf-8"?>
<sst xmlns="http://schemas.openxmlformats.org/spreadsheetml/2006/main" count="106" uniqueCount="45">
  <si>
    <t>Item #</t>
  </si>
  <si>
    <t>Qty.</t>
  </si>
  <si>
    <t>Mfr.</t>
  </si>
  <si>
    <t>Part #</t>
  </si>
  <si>
    <t>Description</t>
  </si>
  <si>
    <t>Cost</t>
  </si>
  <si>
    <t>Total Cost</t>
  </si>
  <si>
    <t>Link</t>
  </si>
  <si>
    <t>Key</t>
  </si>
  <si>
    <t>Pimoroni Ltd</t>
  </si>
  <si>
    <t>1778-PIM531-ND</t>
  </si>
  <si>
    <t>Prototype board</t>
  </si>
  <si>
    <t>Digikey</t>
  </si>
  <si>
    <t>Microcontroller/Sensor</t>
  </si>
  <si>
    <t>Nordic Semi.</t>
  </si>
  <si>
    <t>1490-1073-ND</t>
  </si>
  <si>
    <t>Main MCU for torches</t>
  </si>
  <si>
    <t>Power</t>
  </si>
  <si>
    <t>Bertech</t>
  </si>
  <si>
    <t>2363-CFT-1-ND</t>
  </si>
  <si>
    <t>Copper tape for making capacitive sensor. (*108' roll only need ~2'' per sensor)</t>
  </si>
  <si>
    <t>Voltage regulation</t>
  </si>
  <si>
    <t>AnySolar</t>
  </si>
  <si>
    <t>SM500K12L</t>
  </si>
  <si>
    <t>IXOLARTM High Efficiency Solar Panels</t>
  </si>
  <si>
    <t>Adafruit</t>
  </si>
  <si>
    <t>BQ24074</t>
  </si>
  <si>
    <t>Adafruit Universal USB / DC / Solar Lithium Ion/Polymer charger - bq24074</t>
  </si>
  <si>
    <t>LiPo Batter 1200mAh</t>
  </si>
  <si>
    <t>2.1mm adapter</t>
  </si>
  <si>
    <t>TDK Corporation</t>
  </si>
  <si>
    <t>445-173153-1-ND</t>
  </si>
  <si>
    <t>10uF Cap</t>
  </si>
  <si>
    <t>KEMET</t>
  </si>
  <si>
    <t>399-4264-ND</t>
  </si>
  <si>
    <t>0.1uF Cap</t>
  </si>
  <si>
    <t>STI</t>
  </si>
  <si>
    <t>LD1117V33</t>
  </si>
  <si>
    <t>3.3V Voltage Regulator</t>
  </si>
  <si>
    <t>Note: This does not include the cost of wires.</t>
  </si>
  <si>
    <t>Torch Cost:</t>
  </si>
  <si>
    <t>Microcontroller/Sensing</t>
  </si>
  <si>
    <t>Sum Torch Cost:</t>
  </si>
  <si>
    <t>Cost per Torch:</t>
  </si>
  <si>
    <t>** Note: Many prices did not change when ordering high quantities as these companies do not expect such.  Contacting them will likely lead to a decrease in price for orders of 100 and over.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</si>
</sst>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&quot;$&quot;#,##0.00"/>
    <numFmt numFmtId="165" formatCode="#,##0.00000"/>
  </numFmts>
  <fonts count="16">
    <font>
      <sz val="10.0"/>
      <color rgb="FF000000"/>
      <name val="Arial"/>
    </font>
    <font>
      <color theme="1"/>
      <name val="Arial"/>
    </font>
    <font/>
    <font>
      <sz val="10.0"/>
      <color theme="1"/>
      <name val="Arial"/>
    </font>
    <font>
      <u/>
      <sz val="10.0"/>
      <color rgb="FF1155CC"/>
    </font>
    <font>
      <u/>
      <sz val="10.0"/>
      <color rgb="FF1155CC"/>
    </font>
    <font>
      <u/>
      <color rgb="FF1155CC"/>
    </font>
    <font>
      <u/>
      <color rgb="FF1155CC"/>
    </font>
    <font>
      <u/>
      <color rgb="FF1155CC"/>
    </font>
    <font>
      <u/>
      <color rgb="FF1155CC"/>
    </font>
    <font>
      <u/>
      <color rgb="FF1155CC"/>
    </font>
    <font>
      <u/>
      <color rgb="FF1155CC"/>
    </font>
    <font>
      <u/>
      <color rgb="FF1155CC"/>
    </font>
    <font>
      <color rgb="FFFFFFFF"/>
      <name val="Arial"/>
    </font>
    <font>
      <sz val="10.0"/>
    </font>
    <font>
      <color rgb="FFFFFFFF"/>
    </font>
  </fonts>
  <fills count="10">
    <fill>
      <patternFill patternType="none"/>
    </fill>
    <fill>
      <patternFill patternType="lightGray"/>
    </fill>
    <fill>
      <patternFill patternType="solid">
        <fgColor rgb="FFB7B7B7"/>
        <bgColor rgb="FFB7B7B7"/>
      </patternFill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B6D7A8"/>
        <bgColor rgb="FFB6D7A8"/>
      </patternFill>
    </fill>
    <fill>
      <patternFill patternType="solid">
        <fgColor rgb="FFEA9999"/>
        <bgColor rgb="FFEA9999"/>
      </patternFill>
    </fill>
    <fill>
      <patternFill patternType="solid">
        <fgColor rgb="FFD9EAD3"/>
        <bgColor rgb="FFD9EAD3"/>
      </patternFill>
    </fill>
    <fill>
      <patternFill patternType="solid">
        <fgColor rgb="FFF4CCCC"/>
        <bgColor rgb="FFF4CCCC"/>
      </patternFill>
    </fill>
    <fill>
      <patternFill patternType="solid">
        <fgColor rgb="FF000000"/>
        <bgColor rgb="FF000000"/>
      </patternFill>
    </fill>
  </fills>
  <borders count="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readingOrder="0"/>
    </xf>
    <xf borderId="2" fillId="2" fontId="1" numFmtId="0" xfId="0" applyAlignment="1" applyBorder="1" applyFont="1">
      <alignment readingOrder="0"/>
    </xf>
    <xf borderId="3" fillId="2" fontId="1" numFmtId="0" xfId="0" applyAlignment="1" applyBorder="1" applyFont="1">
      <alignment horizontal="center" readingOrder="0"/>
    </xf>
    <xf borderId="2" fillId="0" fontId="2" numFmtId="0" xfId="0" applyBorder="1" applyFont="1"/>
    <xf borderId="4" fillId="3" fontId="3" numFmtId="1" xfId="0" applyAlignment="1" applyBorder="1" applyFill="1" applyFont="1" applyNumberFormat="1">
      <alignment readingOrder="0"/>
    </xf>
    <xf borderId="5" fillId="3" fontId="3" numFmtId="1" xfId="0" applyAlignment="1" applyBorder="1" applyFont="1" applyNumberFormat="1">
      <alignment readingOrder="0"/>
    </xf>
    <xf borderId="5" fillId="3" fontId="3" numFmtId="1" xfId="0" applyAlignment="1" applyBorder="1" applyFont="1" applyNumberFormat="1">
      <alignment readingOrder="0"/>
    </xf>
    <xf borderId="5" fillId="3" fontId="3" numFmtId="1" xfId="0" applyAlignment="1" applyBorder="1" applyFont="1" applyNumberFormat="1">
      <alignment horizontal="left" readingOrder="0"/>
    </xf>
    <xf borderId="5" fillId="3" fontId="3" numFmtId="0" xfId="0" applyAlignment="1" applyBorder="1" applyFont="1">
      <alignment readingOrder="0"/>
    </xf>
    <xf borderId="5" fillId="3" fontId="3" numFmtId="164" xfId="0" applyAlignment="1" applyBorder="1" applyFont="1" applyNumberFormat="1">
      <alignment readingOrder="0"/>
    </xf>
    <xf borderId="5" fillId="3" fontId="4" numFmtId="0" xfId="0" applyAlignment="1" applyBorder="1" applyFont="1">
      <alignment readingOrder="0"/>
    </xf>
    <xf borderId="3" fillId="3" fontId="1" numFmtId="0" xfId="0" applyAlignment="1" applyBorder="1" applyFont="1">
      <alignment horizontal="center" readingOrder="0" vertical="center"/>
    </xf>
    <xf borderId="4" fillId="4" fontId="3" numFmtId="1" xfId="0" applyAlignment="1" applyBorder="1" applyFill="1" applyFont="1" applyNumberFormat="1">
      <alignment readingOrder="0"/>
    </xf>
    <xf borderId="5" fillId="4" fontId="3" numFmtId="1" xfId="0" applyAlignment="1" applyBorder="1" applyFont="1" applyNumberFormat="1">
      <alignment readingOrder="0"/>
    </xf>
    <xf borderId="5" fillId="4" fontId="3" numFmtId="1" xfId="0" applyAlignment="1" applyBorder="1" applyFont="1" applyNumberFormat="1">
      <alignment readingOrder="0"/>
    </xf>
    <xf borderId="5" fillId="4" fontId="3" numFmtId="1" xfId="0" applyAlignment="1" applyBorder="1" applyFont="1" applyNumberFormat="1">
      <alignment horizontal="left" readingOrder="0"/>
    </xf>
    <xf borderId="5" fillId="4" fontId="3" numFmtId="0" xfId="0" applyAlignment="1" applyBorder="1" applyFont="1">
      <alignment readingOrder="0"/>
    </xf>
    <xf borderId="5" fillId="4" fontId="3" numFmtId="164" xfId="0" applyAlignment="1" applyBorder="1" applyFont="1" applyNumberFormat="1">
      <alignment readingOrder="0"/>
    </xf>
    <xf borderId="5" fillId="4" fontId="5" numFmtId="0" xfId="0" applyAlignment="1" applyBorder="1" applyFont="1">
      <alignment readingOrder="0"/>
    </xf>
    <xf borderId="3" fillId="5" fontId="1" numFmtId="0" xfId="0" applyAlignment="1" applyBorder="1" applyFill="1" applyFont="1">
      <alignment horizontal="center" readingOrder="0" vertical="center"/>
    </xf>
    <xf borderId="4" fillId="3" fontId="1" numFmtId="1" xfId="0" applyAlignment="1" applyBorder="1" applyFont="1" applyNumberFormat="1">
      <alignment readingOrder="0"/>
    </xf>
    <xf borderId="5" fillId="3" fontId="1" numFmtId="165" xfId="0" applyAlignment="1" applyBorder="1" applyFont="1" applyNumberFormat="1">
      <alignment readingOrder="0"/>
    </xf>
    <xf borderId="5" fillId="3" fontId="1" numFmtId="1" xfId="0" applyAlignment="1" applyBorder="1" applyFont="1" applyNumberFormat="1">
      <alignment readingOrder="0"/>
    </xf>
    <xf borderId="5" fillId="3" fontId="1" numFmtId="1" xfId="0" applyAlignment="1" applyBorder="1" applyFont="1" applyNumberFormat="1">
      <alignment horizontal="left" readingOrder="0"/>
    </xf>
    <xf borderId="5" fillId="3" fontId="1" numFmtId="0" xfId="0" applyAlignment="1" applyBorder="1" applyFont="1">
      <alignment readingOrder="0"/>
    </xf>
    <xf borderId="5" fillId="3" fontId="1" numFmtId="164" xfId="0" applyAlignment="1" applyBorder="1" applyFont="1" applyNumberFormat="1">
      <alignment readingOrder="0"/>
    </xf>
    <xf borderId="5" fillId="3" fontId="6" numFmtId="0" xfId="0" applyAlignment="1" applyBorder="1" applyFont="1">
      <alignment readingOrder="0"/>
    </xf>
    <xf borderId="3" fillId="6" fontId="1" numFmtId="0" xfId="0" applyAlignment="1" applyBorder="1" applyFill="1" applyFont="1">
      <alignment horizontal="center" readingOrder="0" vertical="center"/>
    </xf>
    <xf borderId="4" fillId="7" fontId="1" numFmtId="1" xfId="0" applyAlignment="1" applyBorder="1" applyFill="1" applyFont="1" applyNumberFormat="1">
      <alignment readingOrder="0"/>
    </xf>
    <xf borderId="5" fillId="7" fontId="1" numFmtId="1" xfId="0" applyAlignment="1" applyBorder="1" applyFont="1" applyNumberFormat="1">
      <alignment readingOrder="0"/>
    </xf>
    <xf borderId="5" fillId="7" fontId="1" numFmtId="1" xfId="0" applyAlignment="1" applyBorder="1" applyFont="1" applyNumberFormat="1">
      <alignment readingOrder="0"/>
    </xf>
    <xf borderId="5" fillId="7" fontId="1" numFmtId="1" xfId="0" applyAlignment="1" applyBorder="1" applyFont="1" applyNumberFormat="1">
      <alignment horizontal="left" readingOrder="0"/>
    </xf>
    <xf borderId="5" fillId="7" fontId="1" numFmtId="0" xfId="0" applyAlignment="1" applyBorder="1" applyFont="1">
      <alignment readingOrder="0"/>
    </xf>
    <xf borderId="5" fillId="7" fontId="1" numFmtId="164" xfId="0" applyAlignment="1" applyBorder="1" applyFont="1" applyNumberFormat="1">
      <alignment readingOrder="0"/>
    </xf>
    <xf borderId="5" fillId="7" fontId="7" numFmtId="0" xfId="0" applyAlignment="1" applyBorder="1" applyFont="1">
      <alignment readingOrder="0"/>
    </xf>
    <xf borderId="4" fillId="5" fontId="1" numFmtId="1" xfId="0" applyAlignment="1" applyBorder="1" applyFont="1" applyNumberFormat="1">
      <alignment readingOrder="0" shrinkToFit="0" wrapText="1"/>
    </xf>
    <xf borderId="5" fillId="5" fontId="1" numFmtId="1" xfId="0" applyAlignment="1" applyBorder="1" applyFont="1" applyNumberFormat="1">
      <alignment readingOrder="0" shrinkToFit="0" wrapText="1"/>
    </xf>
    <xf borderId="5" fillId="5" fontId="1" numFmtId="1" xfId="0" applyAlignment="1" applyBorder="1" applyFont="1" applyNumberFormat="1">
      <alignment readingOrder="0" shrinkToFit="0" wrapText="1"/>
    </xf>
    <xf borderId="5" fillId="5" fontId="1" numFmtId="1" xfId="0" applyAlignment="1" applyBorder="1" applyFont="1" applyNumberFormat="1">
      <alignment horizontal="left" readingOrder="0" shrinkToFit="0" wrapText="1"/>
    </xf>
    <xf borderId="5" fillId="5" fontId="1" numFmtId="0" xfId="0" applyAlignment="1" applyBorder="1" applyFont="1">
      <alignment readingOrder="0" shrinkToFit="0" wrapText="1"/>
    </xf>
    <xf borderId="5" fillId="5" fontId="1" numFmtId="164" xfId="0" applyAlignment="1" applyBorder="1" applyFont="1" applyNumberFormat="1">
      <alignment readingOrder="0" shrinkToFit="0" wrapText="1"/>
    </xf>
    <xf borderId="5" fillId="5" fontId="8" numFmtId="0" xfId="0" applyAlignment="1" applyBorder="1" applyFont="1">
      <alignment readingOrder="0" shrinkToFit="0" wrapText="1"/>
    </xf>
    <xf borderId="4" fillId="5" fontId="1" numFmtId="1" xfId="0" applyAlignment="1" applyBorder="1" applyFont="1" applyNumberFormat="1">
      <alignment readingOrder="0"/>
    </xf>
    <xf borderId="5" fillId="5" fontId="1" numFmtId="1" xfId="0" applyAlignment="1" applyBorder="1" applyFont="1" applyNumberFormat="1">
      <alignment readingOrder="0"/>
    </xf>
    <xf borderId="5" fillId="5" fontId="1" numFmtId="1" xfId="0" applyAlignment="1" applyBorder="1" applyFont="1" applyNumberFormat="1">
      <alignment readingOrder="0"/>
    </xf>
    <xf borderId="5" fillId="5" fontId="1" numFmtId="1" xfId="0" applyAlignment="1" applyBorder="1" applyFont="1" applyNumberFormat="1">
      <alignment horizontal="left" readingOrder="0"/>
    </xf>
    <xf borderId="5" fillId="5" fontId="1" numFmtId="0" xfId="0" applyAlignment="1" applyBorder="1" applyFont="1">
      <alignment readingOrder="0"/>
    </xf>
    <xf borderId="5" fillId="5" fontId="1" numFmtId="164" xfId="0" applyAlignment="1" applyBorder="1" applyFont="1" applyNumberFormat="1">
      <alignment readingOrder="0"/>
    </xf>
    <xf borderId="5" fillId="5" fontId="9" numFmtId="0" xfId="0" applyAlignment="1" applyBorder="1" applyFont="1">
      <alignment readingOrder="0"/>
    </xf>
    <xf borderId="4" fillId="8" fontId="1" numFmtId="1" xfId="0" applyAlignment="1" applyBorder="1" applyFill="1" applyFont="1" applyNumberFormat="1">
      <alignment readingOrder="0"/>
    </xf>
    <xf borderId="5" fillId="8" fontId="1" numFmtId="1" xfId="0" applyAlignment="1" applyBorder="1" applyFont="1" applyNumberFormat="1">
      <alignment readingOrder="0"/>
    </xf>
    <xf borderId="5" fillId="8" fontId="1" numFmtId="1" xfId="0" applyAlignment="1" applyBorder="1" applyFont="1" applyNumberFormat="1">
      <alignment readingOrder="0"/>
    </xf>
    <xf borderId="5" fillId="8" fontId="1" numFmtId="1" xfId="0" applyAlignment="1" applyBorder="1" applyFont="1" applyNumberFormat="1">
      <alignment horizontal="left" readingOrder="0"/>
    </xf>
    <xf borderId="5" fillId="8" fontId="1" numFmtId="0" xfId="0" applyAlignment="1" applyBorder="1" applyFont="1">
      <alignment readingOrder="0"/>
    </xf>
    <xf borderId="5" fillId="8" fontId="1" numFmtId="164" xfId="0" applyAlignment="1" applyBorder="1" applyFont="1" applyNumberFormat="1">
      <alignment readingOrder="0"/>
    </xf>
    <xf borderId="5" fillId="8" fontId="10" numFmtId="0" xfId="0" applyAlignment="1" applyBorder="1" applyFont="1">
      <alignment readingOrder="0"/>
    </xf>
    <xf borderId="4" fillId="6" fontId="1" numFmtId="1" xfId="0" applyAlignment="1" applyBorder="1" applyFont="1" applyNumberFormat="1">
      <alignment readingOrder="0"/>
    </xf>
    <xf borderId="5" fillId="6" fontId="1" numFmtId="1" xfId="0" applyAlignment="1" applyBorder="1" applyFont="1" applyNumberFormat="1">
      <alignment readingOrder="0"/>
    </xf>
    <xf borderId="5" fillId="6" fontId="1" numFmtId="1" xfId="0" applyAlignment="1" applyBorder="1" applyFont="1" applyNumberFormat="1">
      <alignment readingOrder="0"/>
    </xf>
    <xf borderId="5" fillId="6" fontId="1" numFmtId="1" xfId="0" applyAlignment="1" applyBorder="1" applyFont="1" applyNumberFormat="1">
      <alignment horizontal="left" readingOrder="0"/>
    </xf>
    <xf borderId="5" fillId="6" fontId="1" numFmtId="0" xfId="0" applyAlignment="1" applyBorder="1" applyFont="1">
      <alignment readingOrder="0"/>
    </xf>
    <xf borderId="5" fillId="6" fontId="1" numFmtId="164" xfId="0" applyAlignment="1" applyBorder="1" applyFont="1" applyNumberFormat="1">
      <alignment readingOrder="0"/>
    </xf>
    <xf borderId="5" fillId="6" fontId="11" numFmtId="0" xfId="0" applyAlignment="1" applyBorder="1" applyFont="1">
      <alignment readingOrder="0"/>
    </xf>
    <xf borderId="6" fillId="8" fontId="1" numFmtId="1" xfId="0" applyAlignment="1" applyBorder="1" applyFont="1" applyNumberFormat="1">
      <alignment readingOrder="0"/>
    </xf>
    <xf borderId="7" fillId="8" fontId="1" numFmtId="1" xfId="0" applyAlignment="1" applyBorder="1" applyFont="1" applyNumberFormat="1">
      <alignment readingOrder="0"/>
    </xf>
    <xf borderId="7" fillId="8" fontId="1" numFmtId="1" xfId="0" applyAlignment="1" applyBorder="1" applyFont="1" applyNumberFormat="1">
      <alignment readingOrder="0"/>
    </xf>
    <xf borderId="7" fillId="8" fontId="1" numFmtId="1" xfId="0" applyAlignment="1" applyBorder="1" applyFont="1" applyNumberFormat="1">
      <alignment horizontal="left" readingOrder="0"/>
    </xf>
    <xf borderId="7" fillId="8" fontId="1" numFmtId="0" xfId="0" applyAlignment="1" applyBorder="1" applyFont="1">
      <alignment readingOrder="0"/>
    </xf>
    <xf borderId="7" fillId="8" fontId="1" numFmtId="164" xfId="0" applyAlignment="1" applyBorder="1" applyFont="1" applyNumberFormat="1">
      <alignment readingOrder="0"/>
    </xf>
    <xf borderId="7" fillId="8" fontId="12" numFmtId="0" xfId="0" applyAlignment="1" applyBorder="1" applyFont="1">
      <alignment readingOrder="0"/>
    </xf>
    <xf borderId="3" fillId="0" fontId="1" numFmtId="0" xfId="0" applyAlignment="1" applyBorder="1" applyFont="1">
      <alignment readingOrder="0"/>
    </xf>
    <xf borderId="8" fillId="0" fontId="2" numFmtId="0" xfId="0" applyBorder="1" applyFont="1"/>
    <xf borderId="0" fillId="9" fontId="13" numFmtId="0" xfId="0" applyAlignment="1" applyFill="1" applyFont="1">
      <alignment readingOrder="0"/>
    </xf>
    <xf borderId="0" fillId="9" fontId="13" numFmtId="164" xfId="0" applyFont="1" applyNumberFormat="1"/>
    <xf borderId="5" fillId="3" fontId="14" numFmtId="1" xfId="0" applyAlignment="1" applyBorder="1" applyFont="1" applyNumberFormat="1">
      <alignment readingOrder="0"/>
    </xf>
    <xf borderId="5" fillId="4" fontId="14" numFmtId="1" xfId="0" applyAlignment="1" applyBorder="1" applyFont="1" applyNumberFormat="1">
      <alignment readingOrder="0"/>
    </xf>
    <xf borderId="5" fillId="3" fontId="2" numFmtId="164" xfId="0" applyAlignment="1" applyBorder="1" applyFont="1" applyNumberFormat="1">
      <alignment readingOrder="0"/>
    </xf>
    <xf borderId="5" fillId="7" fontId="2" numFmtId="1" xfId="0" applyAlignment="1" applyBorder="1" applyFont="1" applyNumberFormat="1">
      <alignment readingOrder="0"/>
    </xf>
    <xf borderId="5" fillId="7" fontId="2" numFmtId="164" xfId="0" applyAlignment="1" applyBorder="1" applyFont="1" applyNumberFormat="1">
      <alignment readingOrder="0"/>
    </xf>
    <xf borderId="5" fillId="5" fontId="2" numFmtId="1" xfId="0" applyAlignment="1" applyBorder="1" applyFont="1" applyNumberFormat="1">
      <alignment readingOrder="0" shrinkToFit="0" wrapText="1"/>
    </xf>
    <xf borderId="5" fillId="5" fontId="2" numFmtId="1" xfId="0" applyAlignment="1" applyBorder="1" applyFont="1" applyNumberFormat="1">
      <alignment readingOrder="0"/>
    </xf>
    <xf borderId="5" fillId="5" fontId="2" numFmtId="164" xfId="0" applyAlignment="1" applyBorder="1" applyFont="1" applyNumberFormat="1">
      <alignment readingOrder="0"/>
    </xf>
    <xf borderId="5" fillId="8" fontId="2" numFmtId="1" xfId="0" applyAlignment="1" applyBorder="1" applyFont="1" applyNumberFormat="1">
      <alignment readingOrder="0"/>
    </xf>
    <xf borderId="5" fillId="8" fontId="2" numFmtId="164" xfId="0" applyAlignment="1" applyBorder="1" applyFont="1" applyNumberFormat="1">
      <alignment readingOrder="0"/>
    </xf>
    <xf borderId="5" fillId="6" fontId="2" numFmtId="1" xfId="0" applyAlignment="1" applyBorder="1" applyFont="1" applyNumberFormat="1">
      <alignment readingOrder="0"/>
    </xf>
    <xf borderId="5" fillId="6" fontId="2" numFmtId="164" xfId="0" applyAlignment="1" applyBorder="1" applyFont="1" applyNumberFormat="1">
      <alignment readingOrder="0"/>
    </xf>
    <xf borderId="7" fillId="8" fontId="2" numFmtId="1" xfId="0" applyAlignment="1" applyBorder="1" applyFont="1" applyNumberFormat="1">
      <alignment readingOrder="0"/>
    </xf>
    <xf borderId="7" fillId="8" fontId="2" numFmtId="164" xfId="0" applyAlignment="1" applyBorder="1" applyFont="1" applyNumberFormat="1">
      <alignment readingOrder="0"/>
    </xf>
    <xf borderId="0" fillId="9" fontId="15" numFmtId="0" xfId="0" applyAlignment="1" applyFont="1">
      <alignment readingOrder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digikey.com/en/products/detail/pimoroni-ltd/PIM531/13537123" TargetMode="External"/><Relationship Id="rId2" Type="http://schemas.openxmlformats.org/officeDocument/2006/relationships/hyperlink" Target="https://www.digikey.com/en/products/detail/nordic-semiconductor-asa/NRF52840-DONGLE/9491124?s=N4IgTCBcDaIHICUBiBWMAOALABgLQBEB5OAcQBkBREAXQF8g" TargetMode="External"/><Relationship Id="rId3" Type="http://schemas.openxmlformats.org/officeDocument/2006/relationships/hyperlink" Target="https://www.digikey.com/en/products/detail/bertech/CFT-1/11681091?s=N4IgjCBcpg7LVQGMoDMCGAbAzgUwDQgD2UA2iAMxUCcAbAKwgC6hADgC5QgDK7ATgEsAdgHMQAX0JhqFRCBSQMOAsTIgALAAZamiCxAcuvQaImSQAJjVIirVrj4ACdunvNCtOQIAmXALRguiBsnJAgwSDsAJ5uYejYKOLiQA" TargetMode="External"/><Relationship Id="rId4" Type="http://schemas.openxmlformats.org/officeDocument/2006/relationships/hyperlink" Target="https://www.digikey.com/en/products/detail/anysolar-ltd/SM500K12L/9990468" TargetMode="External"/><Relationship Id="rId11" Type="http://schemas.openxmlformats.org/officeDocument/2006/relationships/drawing" Target="../drawings/drawing1.xml"/><Relationship Id="rId10" Type="http://schemas.openxmlformats.org/officeDocument/2006/relationships/hyperlink" Target="https://www.digikey.com/en/products/detail/stmicroelectronics/LD1117V33/586012" TargetMode="External"/><Relationship Id="rId9" Type="http://schemas.openxmlformats.org/officeDocument/2006/relationships/hyperlink" Target="https://www.digikey.com/en/products/detail/kemet/C320C104K5R5TA/818040" TargetMode="External"/><Relationship Id="rId5" Type="http://schemas.openxmlformats.org/officeDocument/2006/relationships/hyperlink" Target="https://www.adafruit.com/product/4755" TargetMode="External"/><Relationship Id="rId6" Type="http://schemas.openxmlformats.org/officeDocument/2006/relationships/hyperlink" Target="https://www.adafruit.com/product/258" TargetMode="External"/><Relationship Id="rId7" Type="http://schemas.openxmlformats.org/officeDocument/2006/relationships/hyperlink" Target="https://www.adafruit.com/product/369" TargetMode="External"/><Relationship Id="rId8" Type="http://schemas.openxmlformats.org/officeDocument/2006/relationships/hyperlink" Target="https://www.digikey.com/en/products/detail/tdk-corporation/FG16X5R1H106KRT06/5811758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www.digikey.com/en/products/detail/pimoroni-ltd/PIM531/13537123" TargetMode="External"/><Relationship Id="rId2" Type="http://schemas.openxmlformats.org/officeDocument/2006/relationships/hyperlink" Target="https://www.digikey.com/en/products/detail/nordic-semiconductor-asa/NRF52840-DONGLE/9491124?s=N4IgTCBcDaIHICUBiBWMAOALABgLQBEB5OAcQBkBREAXQF8g" TargetMode="External"/><Relationship Id="rId3" Type="http://schemas.openxmlformats.org/officeDocument/2006/relationships/hyperlink" Target="https://www.digikey.com/en/products/detail/bertech/CFT-1/11681091?s=N4IgjCBcpg7LVQGMoDMCGAbAzgUwDQgD2UA2iAMxUCcAbAKwgC6hADgC5QgDK7ATgEsAdgHMQAX0JhqFRCBSQMOAsTIgALAAZamiCxAcuvQaImSQAJjVIirVrj4ACdunvNCtOQIAmXALRguiBsnJAgwSDsAJ5uYejYKOLiQA" TargetMode="External"/><Relationship Id="rId4" Type="http://schemas.openxmlformats.org/officeDocument/2006/relationships/hyperlink" Target="https://www.digikey.com/en/products/detail/anysolar-ltd/SM500K12L/9990468" TargetMode="External"/><Relationship Id="rId11" Type="http://schemas.openxmlformats.org/officeDocument/2006/relationships/drawing" Target="../drawings/drawing2.xml"/><Relationship Id="rId10" Type="http://schemas.openxmlformats.org/officeDocument/2006/relationships/hyperlink" Target="https://www.digikey.com/en/products/detail/stmicroelectronics/LD1117V33/586012" TargetMode="External"/><Relationship Id="rId9" Type="http://schemas.openxmlformats.org/officeDocument/2006/relationships/hyperlink" Target="https://www.digikey.com/en/products/detail/kemet/C320C104K5R5TA/818040" TargetMode="External"/><Relationship Id="rId5" Type="http://schemas.openxmlformats.org/officeDocument/2006/relationships/hyperlink" Target="https://www.adafruit.com/product/4755" TargetMode="External"/><Relationship Id="rId6" Type="http://schemas.openxmlformats.org/officeDocument/2006/relationships/hyperlink" Target="https://www.adafruit.com/product/258" TargetMode="External"/><Relationship Id="rId7" Type="http://schemas.openxmlformats.org/officeDocument/2006/relationships/hyperlink" Target="https://www.adafruit.com/product/369" TargetMode="External"/><Relationship Id="rId8" Type="http://schemas.openxmlformats.org/officeDocument/2006/relationships/hyperlink" Target="https://www.digikey.com/en/products/detail/tdk-corporation/FG16X5R1H106KRT06/581175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15.57"/>
    <col customWidth="1" min="4" max="4" width="14.43"/>
    <col customWidth="1" min="5" max="5" width="16.14"/>
    <col customWidth="1" min="6" max="6" width="66.29"/>
  </cols>
  <sheetData>
    <row r="3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K3" s="3" t="s">
        <v>8</v>
      </c>
      <c r="L3" s="4"/>
    </row>
    <row r="4">
      <c r="B4" s="5">
        <v>1.0</v>
      </c>
      <c r="C4" s="6">
        <v>1.0</v>
      </c>
      <c r="D4" s="7" t="s">
        <v>9</v>
      </c>
      <c r="E4" s="8" t="s">
        <v>10</v>
      </c>
      <c r="F4" s="9" t="s">
        <v>11</v>
      </c>
      <c r="G4" s="10">
        <v>1.0</v>
      </c>
      <c r="H4" s="10">
        <f t="shared" ref="H4:H13" si="1">C4*G4</f>
        <v>1</v>
      </c>
      <c r="I4" s="11" t="s">
        <v>12</v>
      </c>
      <c r="K4" s="12" t="s">
        <v>13</v>
      </c>
      <c r="L4" s="4"/>
    </row>
    <row r="5">
      <c r="B5" s="13">
        <v>2.0</v>
      </c>
      <c r="C5" s="14">
        <v>1.0</v>
      </c>
      <c r="D5" s="15" t="s">
        <v>14</v>
      </c>
      <c r="E5" s="16" t="s">
        <v>15</v>
      </c>
      <c r="F5" s="17" t="s">
        <v>16</v>
      </c>
      <c r="G5" s="18">
        <v>10.0</v>
      </c>
      <c r="H5" s="18">
        <f t="shared" si="1"/>
        <v>10</v>
      </c>
      <c r="I5" s="19" t="s">
        <v>12</v>
      </c>
      <c r="K5" s="20" t="s">
        <v>17</v>
      </c>
      <c r="L5" s="4"/>
    </row>
    <row r="6">
      <c r="B6" s="21">
        <v>3.0</v>
      </c>
      <c r="C6" s="22">
        <f>1/648</f>
        <v>0.001543209877</v>
      </c>
      <c r="D6" s="23" t="s">
        <v>18</v>
      </c>
      <c r="E6" s="24" t="s">
        <v>19</v>
      </c>
      <c r="F6" s="25" t="s">
        <v>20</v>
      </c>
      <c r="G6" s="26">
        <v>27.0</v>
      </c>
      <c r="H6" s="26">
        <f t="shared" si="1"/>
        <v>0.04166666667</v>
      </c>
      <c r="I6" s="27" t="s">
        <v>12</v>
      </c>
      <c r="K6" s="28" t="s">
        <v>21</v>
      </c>
      <c r="L6" s="4"/>
    </row>
    <row r="7">
      <c r="B7" s="29">
        <v>4.0</v>
      </c>
      <c r="C7" s="30">
        <v>3.0</v>
      </c>
      <c r="D7" s="31" t="s">
        <v>22</v>
      </c>
      <c r="E7" s="32" t="s">
        <v>23</v>
      </c>
      <c r="F7" s="33" t="s">
        <v>24</v>
      </c>
      <c r="G7" s="34">
        <v>5.71</v>
      </c>
      <c r="H7" s="34">
        <f t="shared" si="1"/>
        <v>17.13</v>
      </c>
      <c r="I7" s="35" t="s">
        <v>12</v>
      </c>
    </row>
    <row r="8" ht="15.75" customHeight="1">
      <c r="B8" s="36">
        <v>5.0</v>
      </c>
      <c r="C8" s="37">
        <v>1.0</v>
      </c>
      <c r="D8" s="38" t="s">
        <v>25</v>
      </c>
      <c r="E8" s="39" t="s">
        <v>26</v>
      </c>
      <c r="F8" s="40" t="s">
        <v>27</v>
      </c>
      <c r="G8" s="41">
        <v>9.95</v>
      </c>
      <c r="H8" s="41">
        <f t="shared" si="1"/>
        <v>9.95</v>
      </c>
      <c r="I8" s="42" t="s">
        <v>25</v>
      </c>
    </row>
    <row r="9">
      <c r="B9" s="29">
        <v>6.0</v>
      </c>
      <c r="C9" s="30">
        <v>1.0</v>
      </c>
      <c r="D9" s="31" t="s">
        <v>25</v>
      </c>
      <c r="E9" s="32">
        <v>258.0</v>
      </c>
      <c r="F9" s="33" t="s">
        <v>28</v>
      </c>
      <c r="G9" s="34">
        <v>9.95</v>
      </c>
      <c r="H9" s="34">
        <f t="shared" si="1"/>
        <v>9.95</v>
      </c>
      <c r="I9" s="35" t="s">
        <v>25</v>
      </c>
    </row>
    <row r="10">
      <c r="B10" s="43">
        <v>7.0</v>
      </c>
      <c r="C10" s="44">
        <v>1.0</v>
      </c>
      <c r="D10" s="45" t="s">
        <v>25</v>
      </c>
      <c r="E10" s="46">
        <v>369.0</v>
      </c>
      <c r="F10" s="47" t="s">
        <v>29</v>
      </c>
      <c r="G10" s="48">
        <v>2.0</v>
      </c>
      <c r="H10" s="48">
        <f t="shared" si="1"/>
        <v>2</v>
      </c>
      <c r="I10" s="49" t="s">
        <v>25</v>
      </c>
    </row>
    <row r="11">
      <c r="B11" s="50">
        <v>8.0</v>
      </c>
      <c r="C11" s="51">
        <v>1.0</v>
      </c>
      <c r="D11" s="52" t="s">
        <v>30</v>
      </c>
      <c r="E11" s="53" t="s">
        <v>31</v>
      </c>
      <c r="F11" s="54" t="s">
        <v>32</v>
      </c>
      <c r="G11" s="55">
        <v>1.27</v>
      </c>
      <c r="H11" s="55">
        <f t="shared" si="1"/>
        <v>1.27</v>
      </c>
      <c r="I11" s="56" t="s">
        <v>12</v>
      </c>
    </row>
    <row r="12">
      <c r="B12" s="57">
        <v>9.0</v>
      </c>
      <c r="C12" s="58">
        <v>1.0</v>
      </c>
      <c r="D12" s="59" t="s">
        <v>33</v>
      </c>
      <c r="E12" s="60" t="s">
        <v>34</v>
      </c>
      <c r="F12" s="61" t="s">
        <v>35</v>
      </c>
      <c r="G12" s="62">
        <v>0.24</v>
      </c>
      <c r="H12" s="62">
        <f t="shared" si="1"/>
        <v>0.24</v>
      </c>
      <c r="I12" s="63" t="s">
        <v>12</v>
      </c>
    </row>
    <row r="13">
      <c r="B13" s="64">
        <v>10.0</v>
      </c>
      <c r="C13" s="65">
        <v>1.0</v>
      </c>
      <c r="D13" s="66" t="s">
        <v>36</v>
      </c>
      <c r="E13" s="67" t="s">
        <v>37</v>
      </c>
      <c r="F13" s="68" t="s">
        <v>38</v>
      </c>
      <c r="G13" s="69">
        <v>0.59</v>
      </c>
      <c r="H13" s="69">
        <f t="shared" si="1"/>
        <v>0.59</v>
      </c>
      <c r="I13" s="70" t="s">
        <v>12</v>
      </c>
    </row>
    <row r="14">
      <c r="B14" s="71" t="s">
        <v>39</v>
      </c>
      <c r="C14" s="72"/>
      <c r="D14" s="72"/>
      <c r="E14" s="72"/>
      <c r="F14" s="4"/>
      <c r="G14" s="73" t="s">
        <v>40</v>
      </c>
      <c r="H14" s="74">
        <f>SUM(H4:H13)</f>
        <v>52.17166667</v>
      </c>
    </row>
  </sheetData>
  <mergeCells count="5">
    <mergeCell ref="K3:L3"/>
    <mergeCell ref="K4:L4"/>
    <mergeCell ref="K5:L5"/>
    <mergeCell ref="K6:L6"/>
    <mergeCell ref="B14:F14"/>
  </mergeCells>
  <hyperlinks>
    <hyperlink r:id="rId1" ref="I4"/>
    <hyperlink r:id="rId2" ref="I5"/>
    <hyperlink r:id="rId3" ref="I6"/>
    <hyperlink r:id="rId4" ref="I7"/>
    <hyperlink r:id="rId5" location="description" ref="I8"/>
    <hyperlink r:id="rId6" ref="I9"/>
    <hyperlink r:id="rId7" ref="I10"/>
    <hyperlink r:id="rId8" ref="I11"/>
    <hyperlink r:id="rId9" ref="I12"/>
    <hyperlink r:id="rId10" ref="I13"/>
  </hyperlinks>
  <drawing r:id="rId1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15.57"/>
    <col customWidth="1" min="4" max="4" width="14.43"/>
    <col customWidth="1" min="5" max="5" width="16.14"/>
    <col customWidth="1" min="6" max="6" width="66.29"/>
  </cols>
  <sheetData>
    <row r="3">
      <c r="B3" s="1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7</v>
      </c>
      <c r="K3" s="3" t="s">
        <v>8</v>
      </c>
      <c r="L3" s="4"/>
    </row>
    <row r="4">
      <c r="B4" s="5">
        <v>1.0</v>
      </c>
      <c r="C4" s="75">
        <v>100.0</v>
      </c>
      <c r="D4" s="7" t="s">
        <v>9</v>
      </c>
      <c r="E4" s="8" t="s">
        <v>10</v>
      </c>
      <c r="F4" s="9" t="s">
        <v>11</v>
      </c>
      <c r="G4" s="10">
        <v>1.0</v>
      </c>
      <c r="H4" s="10">
        <f t="shared" ref="H4:H13" si="1">C4*G4</f>
        <v>100</v>
      </c>
      <c r="I4" s="11" t="s">
        <v>12</v>
      </c>
      <c r="K4" s="12" t="s">
        <v>41</v>
      </c>
      <c r="L4" s="4"/>
    </row>
    <row r="5">
      <c r="B5" s="13">
        <v>2.0</v>
      </c>
      <c r="C5" s="76">
        <v>100.0</v>
      </c>
      <c r="D5" s="15" t="s">
        <v>14</v>
      </c>
      <c r="E5" s="16" t="s">
        <v>15</v>
      </c>
      <c r="F5" s="17" t="s">
        <v>16</v>
      </c>
      <c r="G5" s="18">
        <v>10.0</v>
      </c>
      <c r="H5" s="18">
        <f t="shared" si="1"/>
        <v>1000</v>
      </c>
      <c r="I5" s="19" t="s">
        <v>12</v>
      </c>
      <c r="K5" s="20" t="s">
        <v>17</v>
      </c>
      <c r="L5" s="4"/>
    </row>
    <row r="6">
      <c r="B6" s="21">
        <v>3.0</v>
      </c>
      <c r="C6" s="22">
        <f>100/648</f>
        <v>0.1543209877</v>
      </c>
      <c r="D6" s="23" t="s">
        <v>18</v>
      </c>
      <c r="E6" s="24" t="s">
        <v>19</v>
      </c>
      <c r="F6" s="25" t="s">
        <v>20</v>
      </c>
      <c r="G6" s="77">
        <v>24.0</v>
      </c>
      <c r="H6" s="26">
        <f t="shared" si="1"/>
        <v>3.703703704</v>
      </c>
      <c r="I6" s="27" t="s">
        <v>12</v>
      </c>
      <c r="K6" s="28" t="s">
        <v>21</v>
      </c>
      <c r="L6" s="4"/>
    </row>
    <row r="7">
      <c r="B7" s="29">
        <v>4.0</v>
      </c>
      <c r="C7" s="78">
        <v>300.0</v>
      </c>
      <c r="D7" s="31" t="s">
        <v>22</v>
      </c>
      <c r="E7" s="32" t="s">
        <v>23</v>
      </c>
      <c r="F7" s="33" t="s">
        <v>24</v>
      </c>
      <c r="G7" s="79">
        <v>4.12</v>
      </c>
      <c r="H7" s="34">
        <f t="shared" si="1"/>
        <v>1236</v>
      </c>
      <c r="I7" s="35" t="s">
        <v>12</v>
      </c>
    </row>
    <row r="8" ht="15.75" customHeight="1">
      <c r="B8" s="36">
        <v>5.0</v>
      </c>
      <c r="C8" s="80">
        <v>100.0</v>
      </c>
      <c r="D8" s="38" t="s">
        <v>25</v>
      </c>
      <c r="E8" s="39" t="s">
        <v>26</v>
      </c>
      <c r="F8" s="40" t="s">
        <v>27</v>
      </c>
      <c r="G8" s="41">
        <v>9.95</v>
      </c>
      <c r="H8" s="41">
        <f t="shared" si="1"/>
        <v>995</v>
      </c>
      <c r="I8" s="42" t="s">
        <v>25</v>
      </c>
    </row>
    <row r="9">
      <c r="B9" s="29">
        <v>6.0</v>
      </c>
      <c r="C9" s="78">
        <v>100.0</v>
      </c>
      <c r="D9" s="31" t="s">
        <v>25</v>
      </c>
      <c r="E9" s="32">
        <v>258.0</v>
      </c>
      <c r="F9" s="33" t="s">
        <v>28</v>
      </c>
      <c r="G9" s="34">
        <v>9.95</v>
      </c>
      <c r="H9" s="34">
        <f t="shared" si="1"/>
        <v>995</v>
      </c>
      <c r="I9" s="35" t="s">
        <v>25</v>
      </c>
    </row>
    <row r="10">
      <c r="B10" s="43">
        <v>7.0</v>
      </c>
      <c r="C10" s="81">
        <v>100.0</v>
      </c>
      <c r="D10" s="45" t="s">
        <v>25</v>
      </c>
      <c r="E10" s="46">
        <v>369.0</v>
      </c>
      <c r="F10" s="47" t="s">
        <v>29</v>
      </c>
      <c r="G10" s="82">
        <v>1.6</v>
      </c>
      <c r="H10" s="48">
        <f t="shared" si="1"/>
        <v>160</v>
      </c>
      <c r="I10" s="49" t="s">
        <v>25</v>
      </c>
    </row>
    <row r="11">
      <c r="B11" s="50">
        <v>8.0</v>
      </c>
      <c r="C11" s="83">
        <v>100.0</v>
      </c>
      <c r="D11" s="52" t="s">
        <v>30</v>
      </c>
      <c r="E11" s="53" t="s">
        <v>31</v>
      </c>
      <c r="F11" s="54" t="s">
        <v>32</v>
      </c>
      <c r="G11" s="84">
        <v>0.75</v>
      </c>
      <c r="H11" s="55">
        <f t="shared" si="1"/>
        <v>75</v>
      </c>
      <c r="I11" s="56" t="s">
        <v>12</v>
      </c>
    </row>
    <row r="12">
      <c r="B12" s="57">
        <v>9.0</v>
      </c>
      <c r="C12" s="85">
        <v>100.0</v>
      </c>
      <c r="D12" s="59" t="s">
        <v>33</v>
      </c>
      <c r="E12" s="60" t="s">
        <v>34</v>
      </c>
      <c r="F12" s="61" t="s">
        <v>35</v>
      </c>
      <c r="G12" s="86">
        <v>0.09</v>
      </c>
      <c r="H12" s="62">
        <f t="shared" si="1"/>
        <v>9</v>
      </c>
      <c r="I12" s="63" t="s">
        <v>12</v>
      </c>
    </row>
    <row r="13">
      <c r="B13" s="64">
        <v>10.0</v>
      </c>
      <c r="C13" s="87">
        <v>100.0</v>
      </c>
      <c r="D13" s="66" t="s">
        <v>36</v>
      </c>
      <c r="E13" s="67" t="s">
        <v>37</v>
      </c>
      <c r="F13" s="68" t="s">
        <v>38</v>
      </c>
      <c r="G13" s="88">
        <v>0.37</v>
      </c>
      <c r="H13" s="69">
        <f t="shared" si="1"/>
        <v>37</v>
      </c>
      <c r="I13" s="70" t="s">
        <v>12</v>
      </c>
    </row>
    <row r="14">
      <c r="B14" s="71" t="s">
        <v>39</v>
      </c>
      <c r="C14" s="72"/>
      <c r="D14" s="72"/>
      <c r="E14" s="72"/>
      <c r="F14" s="4"/>
      <c r="G14" s="89" t="s">
        <v>42</v>
      </c>
      <c r="H14" s="74">
        <f>SUM(H4:H13)</f>
        <v>4610.703704</v>
      </c>
    </row>
    <row r="15">
      <c r="G15" s="89" t="s">
        <v>43</v>
      </c>
      <c r="H15" s="74">
        <f>H14/100</f>
        <v>46.10703704</v>
      </c>
    </row>
    <row r="20">
      <c r="B20" s="90" t="s">
        <v>44</v>
      </c>
    </row>
  </sheetData>
  <mergeCells count="5">
    <mergeCell ref="K3:L3"/>
    <mergeCell ref="K4:L4"/>
    <mergeCell ref="K5:L5"/>
    <mergeCell ref="K6:L6"/>
    <mergeCell ref="B14:F14"/>
  </mergeCells>
  <hyperlinks>
    <hyperlink r:id="rId1" ref="I4"/>
    <hyperlink r:id="rId2" ref="I5"/>
    <hyperlink r:id="rId3" ref="I6"/>
    <hyperlink r:id="rId4" ref="I7"/>
    <hyperlink r:id="rId5" location="description" ref="I8"/>
    <hyperlink r:id="rId6" ref="I9"/>
    <hyperlink r:id="rId7" ref="I10"/>
    <hyperlink r:id="rId8" ref="I11"/>
    <hyperlink r:id="rId9" ref="I12"/>
    <hyperlink r:id="rId10" ref="I13"/>
  </hyperlinks>
  <drawing r:id="rId11"/>
</worksheet>
</file>