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ower Calculations" sheetId="1" r:id="rId4"/>
    <sheet state="visible" name="Sheet3" sheetId="2" r:id="rId5"/>
    <sheet state="visible" name="Updated 831" sheetId="3" r:id="rId6"/>
    <sheet state="visible" name="Notes" sheetId="4" r:id="rId7"/>
  </sheets>
  <definedNames/>
  <calcPr/>
</workbook>
</file>

<file path=xl/sharedStrings.xml><?xml version="1.0" encoding="utf-8"?>
<sst xmlns="http://schemas.openxmlformats.org/spreadsheetml/2006/main" count="141" uniqueCount="106">
  <si>
    <t>Link</t>
  </si>
  <si>
    <t>Quantity</t>
  </si>
  <si>
    <t>Voltage (V)</t>
  </si>
  <si>
    <t>Current (A)</t>
  </si>
  <si>
    <t>Power (W)</t>
  </si>
  <si>
    <t>Total Power (W)</t>
  </si>
  <si>
    <t>User Interface</t>
  </si>
  <si>
    <t>Student input buttons</t>
  </si>
  <si>
    <t>Student input joystick</t>
  </si>
  <si>
    <t>Arduino Nano 33 IoT</t>
  </si>
  <si>
    <t>*input volatge is a max of 21 V, operating voltage is 3.3V</t>
  </si>
  <si>
    <t>Total</t>
  </si>
  <si>
    <t>Device/Aide Input</t>
  </si>
  <si>
    <t>Gripper Servo</t>
  </si>
  <si>
    <t>https://www.robotshop.com/en/ezrobot-heavy-duty-servo.html</t>
  </si>
  <si>
    <t>Raspberry pi</t>
  </si>
  <si>
    <t>https://www.raspberrypi.org/products/raspberry-pi-4-model-b/specifications/</t>
  </si>
  <si>
    <t>Stepper Motor</t>
  </si>
  <si>
    <t>https://www.robotshop.com/en/3v-17a-68oz-in-stepper-motor.html</t>
  </si>
  <si>
    <t>Motor Driver</t>
  </si>
  <si>
    <t>https://www.sparkfun.com/products/13752</t>
  </si>
  <si>
    <t>Limit Switch</t>
  </si>
  <si>
    <t>https://www.digikey.com/en/products/detail/nte-electronics-inc/54-400/11645243?utm_adgroup=NTE%20Electronics&amp;utm_source=google&amp;utm_medium=cpc&amp;utm_campaign=Dynamic%20Search_EN_DK%2B%20Suppliers&amp;utm_term=&amp;utm_content=NTE%20Electronics&amp;gclid=Cj0KCQjw0oCDBhCPARIsAII3C_F_Tf-asfikBj7lxtloFzWlbCdEC3jy23M-py48w12ETKV4Ocdk6GQaAtG1EALw_wcB</t>
  </si>
  <si>
    <t>Teacher Input Screen</t>
  </si>
  <si>
    <t>https://www.seeedstudio.com/7-inch-720x1280-HDMI-IPS-LCD-Display-p-2861.html</t>
  </si>
  <si>
    <t>Batteries for Device</t>
  </si>
  <si>
    <t>Capacity (Ah)</t>
  </si>
  <si>
    <t>Use Time (hr)</t>
  </si>
  <si>
    <t>Power (Wh)</t>
  </si>
  <si>
    <t>Weight (lbs)</t>
  </si>
  <si>
    <t>Dimensions</t>
  </si>
  <si>
    <t>Cost ($)</t>
  </si>
  <si>
    <t>Odyssey Batteries PC680</t>
  </si>
  <si>
    <t>https://www.speedwaymotors.com/Odyssey-Batteries-PC680-12-Volt-AGM-Battery-7-27-x-3-11-x-6-67-Inch,44550.html?gclid=Cj0KCQjw9YWDBhDyARIsADt6sGaM4Z4eeEss2MOlFnWtn-LDc9i1tLj-On0smlBurZxKQVtV-DqUjgoaAqnGEALw_wcB</t>
  </si>
  <si>
    <t>7.27" x 3.11" x 7.55"</t>
  </si>
  <si>
    <t>BP7-12-T2</t>
  </si>
  <si>
    <t>https://www.digikey.com/en/products/detail/b-b-battery/BP7-12-T2/653333</t>
  </si>
  <si>
    <t>6" x 2.62" x 3.72"</t>
  </si>
  <si>
    <t>BP10-12-T2</t>
  </si>
  <si>
    <t>https://www.digikey.com/en/products/detail/b-b-battery/BP10-12-T2/1748095</t>
  </si>
  <si>
    <t>6" x 2.62" x 4.65"</t>
  </si>
  <si>
    <t>PS-1290F2</t>
  </si>
  <si>
    <t>https://www.mouser.com/ProductDetail/Power-Sonic/PS-1290F2?qs=sGAEpiMZZMuXcNZ31nzYhWgbkN3bPc%252BxKZ%252BMbMtTRyg%3D</t>
  </si>
  <si>
    <t>6" x 2.5" x 3.9"</t>
  </si>
  <si>
    <t>PS-12140</t>
  </si>
  <si>
    <t>https://www.mouser.com/ProductDetail/Power-Sonic/PS-12140?qs=sGAEpiMZZMuXcNZ31nzYhZGvisPYig7c%252B7u5BQyp9n4%3D</t>
  </si>
  <si>
    <t>6" x 3.9" x 3.9"</t>
  </si>
  <si>
    <t>MightyMax Battery</t>
  </si>
  <si>
    <t>https://www.lowes.com/pd/Mighty-Max-Battery-12V-18AH-SLA-Battery-for-Sealake-FM12170E/1003261274</t>
  </si>
  <si>
    <t>7.13"x3.01"x6.57"</t>
  </si>
  <si>
    <t>https://www.lowes.com/pd/Mighty-Max-Battery-Rechargeable-Sealed-Lead-Acid-12220-Backup-Power-Batteries/1001097148</t>
  </si>
  <si>
    <t>7.13 in x 3.01 in x 6.57 in</t>
  </si>
  <si>
    <t>https://www.homedepot.com/p/MIGHTY-MAX-BATTERY-12-Volt-7-Ah-Sealed-Lead-Acid-SLA-Rechargeable-Battery-ML7-12/307979135?</t>
  </si>
  <si>
    <t>5.94 in. x 2.56 in. x 3.94 in.</t>
  </si>
  <si>
    <t>PC33-12NB</t>
  </si>
  <si>
    <t>https://www.digikey.com/en/products/detail/zeus-battery-products/PC33-12NB/9828840</t>
  </si>
  <si>
    <t xml:space="preserve">
7.72"x5.16"x6.34"</t>
  </si>
  <si>
    <t>EB50-12-I2</t>
  </si>
  <si>
    <t>https://www.digikey.com/en/products/detail/b-b-battery/EB50-12-I2/1090959</t>
  </si>
  <si>
    <t>7.81"x6.56"x 6.79"</t>
  </si>
  <si>
    <t>NP65-12FR</t>
  </si>
  <si>
    <t>https://www.digikey.com/en/products/detail/yuasa-battery/NP65-12FR/13171157</t>
  </si>
  <si>
    <t>13.78" L x 6.54" W x 6.85" H</t>
  </si>
  <si>
    <t>Batteries for User Interface</t>
  </si>
  <si>
    <t>Weight (g)</t>
  </si>
  <si>
    <t>Lithium Ion Battery - 3.7v 2000mAh</t>
  </si>
  <si>
    <t>https://www.adafruit.com/product/2011?gclid=Cj0KCQjw9YWDBhDyARIsADt6sGb-eOuVSAgFybzstr0sLtxKpeTijbZwA4kPZsUCeMDhXXMphuu3L4MaAiQBEALw_wcB</t>
  </si>
  <si>
    <t>60 x 36 x 7 mm</t>
  </si>
  <si>
    <t>BATTERY LITHIUM 3.7V 2.5AH</t>
  </si>
  <si>
    <t>https://www.digikey.com/en/products/detail/adafruit-industries-llc/328/5054542</t>
  </si>
  <si>
    <t>50 x 65 x 8 mm</t>
  </si>
  <si>
    <t>Lithium Ion Battery - 2200mAh 7.4v</t>
  </si>
  <si>
    <t>https://www.sparkfun.com/products/11856</t>
  </si>
  <si>
    <t>138.5 x 47.5 x 24.5 mm</t>
  </si>
  <si>
    <t>Lithium Ion 11.1, 3500mAh</t>
  </si>
  <si>
    <t>https://www.robotshop.com/en/111v-3500mah-3s1c-10c-li-ion-battery.html</t>
  </si>
  <si>
    <t>18.8H x 69.3W x 55.6L mm</t>
  </si>
  <si>
    <t>Lithium Ion, 3.7V, 1400mAh</t>
  </si>
  <si>
    <t>https://www.batteryspace.com/Custom-Polymer-Li-Ion-battery-3.7V-1400mAh-5.2Wh-5A-rate-with-Thermisto.aspx?gclid=Cj0KCQjwmIuDBhDXARIsAFITC_6iv_hOhW4_lJl2iFcWQBQ1tv8ifGe1zaTpaIwtisM2DO_eZJiIqLQaAunnEALw_wcB</t>
  </si>
  <si>
    <t>65mm x 36mm x 7.0mm</t>
  </si>
  <si>
    <t>Battery Chargers</t>
  </si>
  <si>
    <t>DC Voltages Needed from AC/DC Output</t>
  </si>
  <si>
    <t xml:space="preserve">Motors </t>
  </si>
  <si>
    <t>3V</t>
  </si>
  <si>
    <t xml:space="preserve"> 4.8V to 8.4V (7.4V)</t>
  </si>
  <si>
    <t>AC to DC Power Supply Triple Output 5V 8A 24V 3A 12V 2A 136W</t>
  </si>
  <si>
    <t>https://www.jameco.com/z/RT-125D-MEAN-WELL-AC-to-DC-Power-Supply-Triple-Output-5V-8A-24V-3A-12V-2A-136W_323792.html</t>
  </si>
  <si>
    <t>Triple Output AC to DC Power Supply 5V 3A 12V 1A 24V 1A</t>
  </si>
  <si>
    <t>https://www.jameco.com/z/RT-50D-MEAN-WELL-Triple-Output-AC-to-DC-Power-Supply-5V-3A-12V-1A-24V-1A_323476.html</t>
  </si>
  <si>
    <t>DC/DC Converter In: 4.5 - 5.5 V Out: 3V</t>
  </si>
  <si>
    <t>https://www.digikey.com/en/products/detail/murata-power-solutions-inc/MEJ1D0503SC/5799065</t>
  </si>
  <si>
    <t>User Interface - Separate power</t>
  </si>
  <si>
    <t>https://www.sparkfun.com/products/11275
https://www.adafruit.com/product/1191</t>
  </si>
  <si>
    <t>12VDC</t>
  </si>
  <si>
    <t>https://www.adafruit.com/product/480
https://learn.adafruit.com/retro-gaming-with-raspberry-pi/adding-controls-hardware</t>
  </si>
  <si>
    <t>No voltage connection, only gnd and left/right/up/down outputs</t>
  </si>
  <si>
    <t>3.3V</t>
  </si>
  <si>
    <t>4.8V - 8.4V</t>
  </si>
  <si>
    <t>1.43 A (@7.4V)</t>
  </si>
  <si>
    <t>5V</t>
  </si>
  <si>
    <t>3A</t>
  </si>
  <si>
    <t>need to regulate - linear regulator for precise 5V</t>
  </si>
  <si>
    <t>12V</t>
  </si>
  <si>
    <t>0.33A</t>
  </si>
  <si>
    <t>Up/Down Servo?</t>
  </si>
  <si>
    <t>Teacher input screen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</si>
</sst>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&quot;$&quot;#,##0.00"/>
  </numFmts>
  <fonts count="16">
    <font>
      <sz val="10.0"/>
      <color rgb="FF000000"/>
      <name val="Arial"/>
    </font>
    <font>
      <color theme="1"/>
      <name val="Arial"/>
    </font>
    <font>
      <b/>
      <color theme="1"/>
      <name val="Arial"/>
    </font>
    <font>
      <color rgb="FF000000"/>
      <name val="Roboto"/>
    </font>
    <font>
      <sz val="11.0"/>
      <color rgb="FF172B4D"/>
      <name val="Arial"/>
    </font>
    <font>
      <u/>
      <color rgb="FF0000FF"/>
    </font>
    <font>
      <u/>
      <color rgb="FF1155CC"/>
    </font>
    <font>
      <u/>
      <color rgb="FF000000"/>
      <name val="Roboto"/>
    </font>
    <font>
      <color rgb="FF333333"/>
      <name val="Arial"/>
    </font>
    <font>
      <sz val="10.0"/>
      <color rgb="FF333333"/>
      <name val="Arial"/>
    </font>
    <font>
      <color rgb="FF333333"/>
      <name val="&quot;Amazon Ember&quot;"/>
    </font>
    <font>
      <sz val="9.0"/>
      <color rgb="FF444444"/>
      <name val="Arial"/>
    </font>
    <font>
      <sz val="10.0"/>
      <color rgb="FF525155"/>
      <name val="Arial"/>
    </font>
    <font>
      <color rgb="FF52433E"/>
      <name val="Tahoma"/>
    </font>
    <font>
      <u/>
      <color rgb="FF1155CC"/>
      <name val="Arial"/>
    </font>
    <font>
      <sz val="11.0"/>
      <color rgb="FF172B4D"/>
      <name val="-apple-system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EFEFE"/>
        <bgColor rgb="FFFEFEFE"/>
      </patternFill>
    </fill>
  </fills>
  <borders count="1">
    <border/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readingOrder="0"/>
    </xf>
    <xf borderId="0" fillId="2" fontId="3" numFmtId="0" xfId="0" applyAlignment="1" applyFill="1" applyFont="1">
      <alignment readingOrder="0"/>
    </xf>
    <xf borderId="0" fillId="0" fontId="1" numFmtId="0" xfId="0" applyFont="1"/>
    <xf borderId="0" fillId="2" fontId="4" numFmtId="0" xfId="0" applyAlignment="1" applyFont="1">
      <alignment horizontal="left" readingOrder="0"/>
    </xf>
    <xf borderId="0" fillId="0" fontId="1" numFmtId="0" xfId="0" applyAlignment="1" applyFont="1">
      <alignment readingOrder="0" shrinkToFit="0" wrapText="1"/>
    </xf>
    <xf borderId="0" fillId="0" fontId="5" numFmtId="0" xfId="0" applyAlignment="1" applyFont="1">
      <alignment readingOrder="0"/>
    </xf>
    <xf borderId="0" fillId="0" fontId="6" numFmtId="0" xfId="0" applyAlignment="1" applyFont="1">
      <alignment readingOrder="0"/>
    </xf>
    <xf borderId="0" fillId="0" fontId="7" numFmtId="0" xfId="0" applyAlignment="1" applyFont="1">
      <alignment readingOrder="0"/>
    </xf>
    <xf borderId="0" fillId="0" fontId="1" numFmtId="164" xfId="0" applyAlignment="1" applyFont="1" applyNumberFormat="1">
      <alignment readingOrder="0"/>
    </xf>
    <xf borderId="0" fillId="2" fontId="8" numFmtId="164" xfId="0" applyAlignment="1" applyFont="1" applyNumberFormat="1">
      <alignment horizontal="right" readingOrder="0"/>
    </xf>
    <xf borderId="0" fillId="0" fontId="9" numFmtId="0" xfId="0" applyAlignment="1" applyFont="1">
      <alignment horizontal="left" readingOrder="0"/>
    </xf>
    <xf borderId="0" fillId="2" fontId="10" numFmtId="0" xfId="0" applyAlignment="1" applyFont="1">
      <alignment readingOrder="0"/>
    </xf>
    <xf borderId="0" fillId="2" fontId="9" numFmtId="0" xfId="0" applyAlignment="1" applyFont="1">
      <alignment horizontal="left" readingOrder="0"/>
    </xf>
    <xf borderId="0" fillId="0" fontId="1" numFmtId="164" xfId="0" applyAlignment="1" applyFont="1" applyNumberFormat="1">
      <alignment readingOrder="0"/>
    </xf>
    <xf borderId="0" fillId="2" fontId="11" numFmtId="0" xfId="0" applyAlignment="1" applyFont="1">
      <alignment horizontal="left" readingOrder="0"/>
    </xf>
    <xf borderId="0" fillId="3" fontId="12" numFmtId="0" xfId="0" applyAlignment="1" applyFill="1" applyFont="1">
      <alignment horizontal="left" readingOrder="0"/>
    </xf>
    <xf borderId="0" fillId="2" fontId="13" numFmtId="0" xfId="0" applyAlignment="1" applyFont="1">
      <alignment readingOrder="0"/>
    </xf>
    <xf borderId="0" fillId="0" fontId="14" numFmtId="0" xfId="0" applyAlignment="1" applyFont="1">
      <alignment readingOrder="0"/>
    </xf>
    <xf borderId="0" fillId="2" fontId="15" numFmtId="0" xfId="0" applyAlignment="1" applyFont="1">
      <alignment horizontal="lef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20" Type="http://schemas.openxmlformats.org/officeDocument/2006/relationships/hyperlink" Target="https://www.sparkfun.com/products/11856" TargetMode="External"/><Relationship Id="rId11" Type="http://schemas.openxmlformats.org/officeDocument/2006/relationships/hyperlink" Target="https://www.mouser.com/ProductDetail/Power-Sonic/PS-12140?qs=sGAEpiMZZMuXcNZ31nzYhZGvisPYig7c%252B7u5BQyp9n4%3D" TargetMode="External"/><Relationship Id="rId22" Type="http://schemas.openxmlformats.org/officeDocument/2006/relationships/hyperlink" Target="https://www.batteryspace.com/Custom-Polymer-Li-Ion-battery-3.7V-1400mAh-5.2Wh-5A-rate-with-Thermisto.aspx?gclid=Cj0KCQjwmIuDBhDXARIsAFITC_6iv_hOhW4_lJl2iFcWQBQ1tv8ifGe1zaTpaIwtisM2DO_eZJiIqLQaAunnEALw_wcB" TargetMode="External"/><Relationship Id="rId10" Type="http://schemas.openxmlformats.org/officeDocument/2006/relationships/hyperlink" Target="https://www.mouser.com/ProductDetail/Power-Sonic/PS-1290F2?qs=sGAEpiMZZMuXcNZ31nzYhWgbkN3bPc%252BxKZ%252BMbMtTRyg%3D" TargetMode="External"/><Relationship Id="rId21" Type="http://schemas.openxmlformats.org/officeDocument/2006/relationships/hyperlink" Target="https://www.robotshop.com/en/111v-3500mah-3s1c-10c-li-ion-battery.html" TargetMode="External"/><Relationship Id="rId13" Type="http://schemas.openxmlformats.org/officeDocument/2006/relationships/hyperlink" Target="https://www.lowes.com/pd/Mighty-Max-Battery-Rechargeable-Sealed-Lead-Acid-12220-Backup-Power-Batteries/1001097148" TargetMode="External"/><Relationship Id="rId12" Type="http://schemas.openxmlformats.org/officeDocument/2006/relationships/hyperlink" Target="https://www.lowes.com/pd/Mighty-Max-Battery-12V-18AH-SLA-Battery-for-Sealake-FM12170E/1003261274" TargetMode="External"/><Relationship Id="rId23" Type="http://schemas.openxmlformats.org/officeDocument/2006/relationships/drawing" Target="../drawings/drawing1.xml"/><Relationship Id="rId1" Type="http://schemas.openxmlformats.org/officeDocument/2006/relationships/hyperlink" Target="https://www.robotshop.com/en/ezrobot-heavy-duty-servo.html" TargetMode="External"/><Relationship Id="rId2" Type="http://schemas.openxmlformats.org/officeDocument/2006/relationships/hyperlink" Target="https://www.raspberrypi.org/products/raspberry-pi-4-model-b/specifications/" TargetMode="External"/><Relationship Id="rId3" Type="http://schemas.openxmlformats.org/officeDocument/2006/relationships/hyperlink" Target="https://www.robotshop.com/en/3v-17a-68oz-in-stepper-motor.html" TargetMode="External"/><Relationship Id="rId4" Type="http://schemas.openxmlformats.org/officeDocument/2006/relationships/hyperlink" Target="https://www.sparkfun.com/products/13752" TargetMode="External"/><Relationship Id="rId9" Type="http://schemas.openxmlformats.org/officeDocument/2006/relationships/hyperlink" Target="https://www.digikey.com/en/products/detail/b-b-battery/BP10-12-T2/1748095" TargetMode="External"/><Relationship Id="rId15" Type="http://schemas.openxmlformats.org/officeDocument/2006/relationships/hyperlink" Target="https://www.digikey.com/en/products/detail/zeus-battery-products/PC33-12NB/9828840" TargetMode="External"/><Relationship Id="rId14" Type="http://schemas.openxmlformats.org/officeDocument/2006/relationships/hyperlink" Target="https://www.homedepot.com/p/MIGHTY-MAX-BATTERY-12-Volt-7-Ah-Sealed-Lead-Acid-SLA-Rechargeable-Battery-ML7-12/307979135?" TargetMode="External"/><Relationship Id="rId17" Type="http://schemas.openxmlformats.org/officeDocument/2006/relationships/hyperlink" Target="https://www.digikey.com/en/products/detail/yuasa-battery/NP65-12FR/13171157" TargetMode="External"/><Relationship Id="rId16" Type="http://schemas.openxmlformats.org/officeDocument/2006/relationships/hyperlink" Target="https://www.digikey.com/en/products/detail/b-b-battery/EB50-12-I2/1090959" TargetMode="External"/><Relationship Id="rId5" Type="http://schemas.openxmlformats.org/officeDocument/2006/relationships/hyperlink" Target="https://www.digikey.com/en/products/detail/nte-electronics-inc/54-400/11645243?utm_adgroup=NTE%20Electronics&amp;utm_source=google&amp;utm_medium=cpc&amp;utm_campaign=Dynamic%20Search_EN_DK%2B%20Suppliers&amp;utm_term=&amp;utm_content=NTE%20Electronics&amp;gclid=Cj0KCQjw0oCDBhCPARIsAII3C_F_Tf-asfikBj7lxtloFzWlbCdEC3jy23M-py48w12ETKV4Ocdk6GQaAtG1EALw_wcB" TargetMode="External"/><Relationship Id="rId19" Type="http://schemas.openxmlformats.org/officeDocument/2006/relationships/hyperlink" Target="https://www.digikey.com/en/products/detail/adafruit-industries-llc/328/5054542" TargetMode="External"/><Relationship Id="rId6" Type="http://schemas.openxmlformats.org/officeDocument/2006/relationships/hyperlink" Target="https://www.seeedstudio.com/7-inch-720x1280-HDMI-IPS-LCD-Display-p-2861.html" TargetMode="External"/><Relationship Id="rId18" Type="http://schemas.openxmlformats.org/officeDocument/2006/relationships/hyperlink" Target="https://www.adafruit.com/product/2011?gclid=Cj0KCQjw9YWDBhDyARIsADt6sGb-eOuVSAgFybzstr0sLtxKpeTijbZwA4kPZsUCeMDhXXMphuu3L4MaAiQBEALw_wcB" TargetMode="External"/><Relationship Id="rId7" Type="http://schemas.openxmlformats.org/officeDocument/2006/relationships/hyperlink" Target="https://www.speedwaymotors.com/Odyssey-Batteries-PC680-12-Volt-AGM-Battery-7-27-x-3-11-x-6-67-Inch,44550.html?gclid=Cj0KCQjw9YWDBhDyARIsADt6sGaM4Z4eeEss2MOlFnWtn-LDc9i1tLj-On0smlBurZxKQVtV-DqUjgoaAqnGEALw_wcB" TargetMode="External"/><Relationship Id="rId8" Type="http://schemas.openxmlformats.org/officeDocument/2006/relationships/hyperlink" Target="https://www.digikey.com/en/products/detail/b-b-battery/BP7-12-T2/653333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s://www.jameco.com/z/RT-125D-MEAN-WELL-AC-to-DC-Power-Supply-Triple-Output-5V-8A-24V-3A-12V-2A-136W_323792.html" TargetMode="External"/><Relationship Id="rId2" Type="http://schemas.openxmlformats.org/officeDocument/2006/relationships/hyperlink" Target="https://www.jameco.com/z/RT-50D-MEAN-WELL-Triple-Output-AC-to-DC-Power-Supply-5V-3A-12V-1A-24V-1A_323476.html" TargetMode="External"/><Relationship Id="rId3" Type="http://schemas.openxmlformats.org/officeDocument/2006/relationships/hyperlink" Target="https://www.digikey.com/en/products/detail/murata-power-solutions-inc/MEJ1D0503SC/5799065" TargetMode="External"/><Relationship Id="rId4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www.robotshop.com/en/ezrobot-heavy-duty-servo.html" TargetMode="External"/><Relationship Id="rId2" Type="http://schemas.openxmlformats.org/officeDocument/2006/relationships/hyperlink" Target="https://www.robotshop.com/en/3v-17a-68oz-in-stepper-motor.html" TargetMode="External"/><Relationship Id="rId3" Type="http://schemas.openxmlformats.org/officeDocument/2006/relationships/hyperlink" Target="https://www.digikey.com/en/products/detail/nte-electronics-inc/54-400/11645243?utm_adgroup=NTE%20Electronics&amp;utm_source=google&amp;utm_medium=cpc&amp;utm_campaign=Dynamic%20Search_EN_DK%2B%20Suppliers&amp;utm_term=&amp;utm_content=NTE%20Electronics&amp;gclid=Cj0KCQjw0oCDBhCPARIsAII3C_F_Tf-asfikBj7lxtloFzWlbCdEC3jy23M-py48w12ETKV4Ocdk6GQaAtG1EALw_wcB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hyperlink" Target="https://www.robotshop.com/en/ezrobot-heavy-duty-servo.html" TargetMode="External"/><Relationship Id="rId2" Type="http://schemas.openxmlformats.org/officeDocument/2006/relationships/hyperlink" Target="https://www.robotshop.com/en/ezrobot-heavy-duty-servo.html" TargetMode="External"/><Relationship Id="rId3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8.29"/>
    <col customWidth="1" min="6" max="6" width="17.29"/>
    <col customWidth="1" min="7" max="7" width="23.57"/>
    <col customWidth="1" min="8" max="8" width="31.57"/>
  </cols>
  <sheetData>
    <row r="1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</row>
    <row r="2">
      <c r="A2" s="2" t="s">
        <v>6</v>
      </c>
    </row>
    <row r="3">
      <c r="A3" s="1" t="s">
        <v>7</v>
      </c>
      <c r="B3" s="3"/>
      <c r="C3" s="1">
        <v>5.0</v>
      </c>
      <c r="D3" s="1">
        <v>12.0</v>
      </c>
      <c r="F3" s="4">
        <f t="shared" ref="F3:F5" si="1">D3*E3</f>
        <v>0</v>
      </c>
      <c r="G3" s="4">
        <f t="shared" ref="G3:G5" si="2">F3*C3</f>
        <v>0</v>
      </c>
    </row>
    <row r="4">
      <c r="A4" s="1" t="s">
        <v>8</v>
      </c>
      <c r="B4" s="1"/>
      <c r="C4" s="1">
        <v>1.0</v>
      </c>
      <c r="D4" s="1">
        <v>0.0</v>
      </c>
      <c r="F4" s="4">
        <f t="shared" si="1"/>
        <v>0</v>
      </c>
      <c r="G4" s="4">
        <f t="shared" si="2"/>
        <v>0</v>
      </c>
    </row>
    <row r="5">
      <c r="A5" s="5" t="s">
        <v>9</v>
      </c>
      <c r="B5" s="1"/>
      <c r="C5" s="1">
        <v>1.0</v>
      </c>
      <c r="D5" s="1">
        <v>5.0</v>
      </c>
      <c r="E5" s="1">
        <v>0.3</v>
      </c>
      <c r="F5" s="4">
        <f t="shared" si="1"/>
        <v>1.5</v>
      </c>
      <c r="G5" s="4">
        <f t="shared" si="2"/>
        <v>1.5</v>
      </c>
      <c r="H5" s="6" t="s">
        <v>10</v>
      </c>
    </row>
    <row r="6">
      <c r="A6" s="1" t="s">
        <v>11</v>
      </c>
      <c r="G6" s="4">
        <f>Sum(G3:G5)</f>
        <v>1.5</v>
      </c>
    </row>
    <row r="8">
      <c r="A8" s="2" t="s">
        <v>12</v>
      </c>
    </row>
    <row r="9">
      <c r="A9" s="1" t="s">
        <v>13</v>
      </c>
      <c r="B9" s="7" t="s">
        <v>14</v>
      </c>
      <c r="C9" s="1">
        <v>2.0</v>
      </c>
      <c r="D9" s="1">
        <v>7.4</v>
      </c>
      <c r="E9" s="1">
        <v>1.7</v>
      </c>
      <c r="F9" s="4">
        <f t="shared" ref="F9:F14" si="3">D9*E9</f>
        <v>12.58</v>
      </c>
      <c r="G9" s="4">
        <f>F9*C9</f>
        <v>25.16</v>
      </c>
      <c r="H9" s="4">
        <f>G9</f>
        <v>25.16</v>
      </c>
      <c r="J9" s="1">
        <f>1.7*2</f>
        <v>3.4</v>
      </c>
    </row>
    <row r="10">
      <c r="A10" s="1" t="s">
        <v>15</v>
      </c>
      <c r="B10" s="8" t="s">
        <v>16</v>
      </c>
      <c r="C10" s="1">
        <v>1.0</v>
      </c>
      <c r="D10" s="1">
        <v>5.0</v>
      </c>
      <c r="E10" s="1">
        <v>3.0</v>
      </c>
      <c r="F10" s="4">
        <f t="shared" si="3"/>
        <v>15</v>
      </c>
      <c r="G10" s="1">
        <v>15.0</v>
      </c>
      <c r="J10" s="1">
        <v>3.4</v>
      </c>
    </row>
    <row r="11">
      <c r="A11" s="1" t="s">
        <v>17</v>
      </c>
      <c r="B11" s="9" t="s">
        <v>18</v>
      </c>
      <c r="C11" s="1">
        <v>2.0</v>
      </c>
      <c r="D11" s="1">
        <v>3.0</v>
      </c>
      <c r="E11" s="1">
        <v>1.7</v>
      </c>
      <c r="F11" s="4">
        <f t="shared" si="3"/>
        <v>5.1</v>
      </c>
      <c r="G11" s="4">
        <f t="shared" ref="G11:G14" si="4">F11*C11</f>
        <v>10.2</v>
      </c>
      <c r="H11" s="4">
        <f>G11</f>
        <v>10.2</v>
      </c>
      <c r="J11" s="1">
        <v>1.7</v>
      </c>
    </row>
    <row r="12">
      <c r="A12" s="1" t="s">
        <v>19</v>
      </c>
      <c r="B12" s="8" t="s">
        <v>20</v>
      </c>
      <c r="C12" s="1">
        <v>2.0</v>
      </c>
      <c r="D12" s="1">
        <v>5.0</v>
      </c>
      <c r="E12" s="1">
        <v>3.0</v>
      </c>
      <c r="F12" s="4">
        <f t="shared" si="3"/>
        <v>15</v>
      </c>
      <c r="G12" s="4">
        <f t="shared" si="4"/>
        <v>30</v>
      </c>
      <c r="J12" s="1">
        <v>1.7</v>
      </c>
    </row>
    <row r="13">
      <c r="A13" s="1" t="s">
        <v>21</v>
      </c>
      <c r="B13" s="7" t="s">
        <v>22</v>
      </c>
      <c r="C13" s="1">
        <v>1.0</v>
      </c>
      <c r="D13" s="1">
        <v>5.0</v>
      </c>
      <c r="E13" s="1">
        <v>0.1</v>
      </c>
      <c r="F13" s="4">
        <f t="shared" si="3"/>
        <v>0.5</v>
      </c>
      <c r="G13" s="4">
        <f t="shared" si="4"/>
        <v>0.5</v>
      </c>
      <c r="H13" s="4">
        <f>G13</f>
        <v>0.5</v>
      </c>
      <c r="J13" s="4">
        <f>SUM(J9:J12)</f>
        <v>10.2</v>
      </c>
    </row>
    <row r="14">
      <c r="A14" s="1" t="s">
        <v>23</v>
      </c>
      <c r="B14" s="7" t="s">
        <v>24</v>
      </c>
      <c r="C14" s="1">
        <v>1.0</v>
      </c>
      <c r="D14" s="1">
        <v>5.0</v>
      </c>
      <c r="E14" s="1">
        <v>0.36</v>
      </c>
      <c r="F14" s="4">
        <f t="shared" si="3"/>
        <v>1.8</v>
      </c>
      <c r="G14" s="4">
        <f t="shared" si="4"/>
        <v>1.8</v>
      </c>
    </row>
    <row r="15">
      <c r="A15" s="1" t="s">
        <v>11</v>
      </c>
      <c r="E15" s="4">
        <f>Sum(E9:E14)</f>
        <v>9.86</v>
      </c>
      <c r="G15" s="4">
        <f>Sum(G9:G14)</f>
        <v>82.66</v>
      </c>
    </row>
    <row r="17">
      <c r="A17" s="2" t="s">
        <v>25</v>
      </c>
      <c r="B17" s="2" t="s">
        <v>0</v>
      </c>
      <c r="C17" s="2" t="s">
        <v>26</v>
      </c>
      <c r="D17" s="2" t="s">
        <v>27</v>
      </c>
      <c r="E17" s="2" t="s">
        <v>2</v>
      </c>
      <c r="F17" s="2" t="s">
        <v>28</v>
      </c>
      <c r="G17" s="2" t="s">
        <v>29</v>
      </c>
      <c r="H17" s="2" t="s">
        <v>30</v>
      </c>
      <c r="I17" s="2" t="s">
        <v>31</v>
      </c>
    </row>
    <row r="18">
      <c r="A18" s="1" t="s">
        <v>32</v>
      </c>
      <c r="B18" s="7" t="s">
        <v>33</v>
      </c>
      <c r="C18" s="1">
        <v>18.0</v>
      </c>
      <c r="D18" s="4">
        <f t="shared" ref="D18:D30" si="5"> C18/$E$15</f>
        <v>1.825557809</v>
      </c>
      <c r="E18" s="1">
        <v>12.0</v>
      </c>
      <c r="F18" s="4">
        <f t="shared" ref="F18:F30" si="6">C18*E18</f>
        <v>216</v>
      </c>
      <c r="G18" s="1">
        <v>15.4</v>
      </c>
      <c r="H18" s="1" t="s">
        <v>34</v>
      </c>
      <c r="I18" s="10">
        <v>128.99</v>
      </c>
    </row>
    <row r="19" hidden="1">
      <c r="A19" s="1" t="s">
        <v>35</v>
      </c>
      <c r="B19" s="7" t="s">
        <v>36</v>
      </c>
      <c r="C19" s="1">
        <v>7.0</v>
      </c>
      <c r="D19" s="4">
        <f t="shared" si="5"/>
        <v>0.7099391481</v>
      </c>
      <c r="E19" s="1">
        <v>12.0</v>
      </c>
      <c r="F19" s="4">
        <f t="shared" si="6"/>
        <v>84</v>
      </c>
      <c r="G19" s="1">
        <v>5.5</v>
      </c>
      <c r="H19" s="1" t="s">
        <v>37</v>
      </c>
      <c r="I19" s="10">
        <v>37.39</v>
      </c>
    </row>
    <row r="20">
      <c r="A20" s="1" t="s">
        <v>38</v>
      </c>
      <c r="B20" s="7" t="s">
        <v>39</v>
      </c>
      <c r="C20" s="1">
        <v>10.0</v>
      </c>
      <c r="D20" s="4">
        <f t="shared" si="5"/>
        <v>1.014198783</v>
      </c>
      <c r="E20" s="1">
        <v>12.0</v>
      </c>
      <c r="F20" s="4">
        <f t="shared" si="6"/>
        <v>120</v>
      </c>
      <c r="G20" s="1">
        <v>7.27</v>
      </c>
      <c r="H20" s="1" t="s">
        <v>40</v>
      </c>
      <c r="I20" s="10">
        <v>48.27</v>
      </c>
    </row>
    <row r="21">
      <c r="A21" s="1" t="s">
        <v>41</v>
      </c>
      <c r="B21" s="7" t="s">
        <v>42</v>
      </c>
      <c r="C21" s="1">
        <v>9.0</v>
      </c>
      <c r="D21" s="4">
        <f t="shared" si="5"/>
        <v>0.9127789047</v>
      </c>
      <c r="E21" s="1">
        <v>12.0</v>
      </c>
      <c r="F21" s="4">
        <f t="shared" si="6"/>
        <v>108</v>
      </c>
      <c r="G21" s="1">
        <v>6.0</v>
      </c>
      <c r="H21" s="1" t="s">
        <v>43</v>
      </c>
      <c r="I21" s="11">
        <v>29.64</v>
      </c>
    </row>
    <row r="22" hidden="1">
      <c r="A22" s="1" t="s">
        <v>44</v>
      </c>
      <c r="B22" s="7" t="s">
        <v>45</v>
      </c>
      <c r="C22" s="1">
        <v>14.0</v>
      </c>
      <c r="D22" s="4">
        <f t="shared" si="5"/>
        <v>1.419878296</v>
      </c>
      <c r="E22" s="1">
        <v>12.0</v>
      </c>
      <c r="F22" s="4">
        <f t="shared" si="6"/>
        <v>168</v>
      </c>
      <c r="G22" s="1">
        <v>9.0</v>
      </c>
      <c r="H22" s="1" t="s">
        <v>46</v>
      </c>
      <c r="I22" s="11">
        <v>48.4</v>
      </c>
    </row>
    <row r="23" hidden="1">
      <c r="A23" s="1" t="s">
        <v>47</v>
      </c>
      <c r="B23" s="7" t="s">
        <v>48</v>
      </c>
      <c r="C23" s="1">
        <v>18.0</v>
      </c>
      <c r="D23" s="4">
        <f t="shared" si="5"/>
        <v>1.825557809</v>
      </c>
      <c r="E23" s="1">
        <v>12.0</v>
      </c>
      <c r="F23" s="4">
        <f t="shared" si="6"/>
        <v>216</v>
      </c>
      <c r="H23" s="12" t="s">
        <v>49</v>
      </c>
      <c r="I23" s="10">
        <v>35.99</v>
      </c>
    </row>
    <row r="24">
      <c r="A24" s="1" t="s">
        <v>47</v>
      </c>
      <c r="B24" s="7" t="s">
        <v>50</v>
      </c>
      <c r="C24" s="1">
        <v>22.0</v>
      </c>
      <c r="D24" s="4">
        <f t="shared" si="5"/>
        <v>2.231237323</v>
      </c>
      <c r="E24" s="1">
        <v>12.0</v>
      </c>
      <c r="F24" s="4">
        <f t="shared" si="6"/>
        <v>264</v>
      </c>
      <c r="G24" s="1">
        <v>13.0</v>
      </c>
      <c r="H24" s="13" t="s">
        <v>51</v>
      </c>
      <c r="I24" s="10">
        <v>44.99</v>
      </c>
    </row>
    <row r="25" hidden="1">
      <c r="A25" s="1" t="s">
        <v>47</v>
      </c>
      <c r="B25" s="7" t="s">
        <v>52</v>
      </c>
      <c r="C25" s="1">
        <v>7.0</v>
      </c>
      <c r="D25" s="4">
        <f t="shared" si="5"/>
        <v>0.7099391481</v>
      </c>
      <c r="E25" s="1">
        <v>12.0</v>
      </c>
      <c r="F25" s="4">
        <f t="shared" si="6"/>
        <v>84</v>
      </c>
      <c r="H25" s="14" t="s">
        <v>53</v>
      </c>
      <c r="I25" s="10">
        <v>17.5</v>
      </c>
    </row>
    <row r="26">
      <c r="A26" s="1" t="s">
        <v>54</v>
      </c>
      <c r="B26" s="7" t="s">
        <v>55</v>
      </c>
      <c r="C26" s="1">
        <v>33.0</v>
      </c>
      <c r="D26" s="4">
        <f t="shared" si="5"/>
        <v>3.346855984</v>
      </c>
      <c r="E26" s="1">
        <v>12.0</v>
      </c>
      <c r="F26" s="4">
        <f t="shared" si="6"/>
        <v>396</v>
      </c>
      <c r="G26" s="1">
        <v>23.8</v>
      </c>
      <c r="H26" s="1" t="s">
        <v>56</v>
      </c>
      <c r="I26" s="10">
        <v>153.37</v>
      </c>
    </row>
    <row r="27">
      <c r="A27" s="1" t="s">
        <v>57</v>
      </c>
      <c r="B27" s="7" t="s">
        <v>58</v>
      </c>
      <c r="C27" s="1">
        <v>50.0</v>
      </c>
      <c r="D27" s="4">
        <f t="shared" si="5"/>
        <v>5.070993915</v>
      </c>
      <c r="E27" s="1">
        <v>12.0</v>
      </c>
      <c r="F27" s="4">
        <f t="shared" si="6"/>
        <v>600</v>
      </c>
      <c r="G27" s="1">
        <v>35.94</v>
      </c>
      <c r="H27" s="1" t="s">
        <v>59</v>
      </c>
      <c r="I27" s="15">
        <v>284.77</v>
      </c>
    </row>
    <row r="28">
      <c r="A28" s="1" t="s">
        <v>60</v>
      </c>
      <c r="B28" s="7" t="s">
        <v>61</v>
      </c>
      <c r="C28" s="1">
        <v>65.0</v>
      </c>
      <c r="D28" s="4">
        <f t="shared" si="5"/>
        <v>6.592292089</v>
      </c>
      <c r="E28" s="1">
        <v>12.0</v>
      </c>
      <c r="F28" s="4">
        <f t="shared" si="6"/>
        <v>780</v>
      </c>
      <c r="G28" s="1">
        <v>50.7</v>
      </c>
      <c r="H28" s="16" t="s">
        <v>62</v>
      </c>
      <c r="I28" s="15">
        <v>276.61</v>
      </c>
    </row>
    <row r="29">
      <c r="D29" s="4">
        <f t="shared" si="5"/>
        <v>0</v>
      </c>
      <c r="F29" s="4">
        <f t="shared" si="6"/>
        <v>0</v>
      </c>
    </row>
    <row r="30">
      <c r="D30" s="4">
        <f t="shared" si="5"/>
        <v>0</v>
      </c>
      <c r="F30" s="4">
        <f t="shared" si="6"/>
        <v>0</v>
      </c>
    </row>
    <row r="32">
      <c r="A32" s="2" t="s">
        <v>63</v>
      </c>
      <c r="B32" s="2" t="s">
        <v>0</v>
      </c>
      <c r="C32" s="2" t="s">
        <v>26</v>
      </c>
      <c r="D32" s="2" t="s">
        <v>2</v>
      </c>
      <c r="E32" s="2" t="s">
        <v>28</v>
      </c>
      <c r="F32" s="2" t="s">
        <v>64</v>
      </c>
      <c r="G32" s="2" t="s">
        <v>30</v>
      </c>
      <c r="H32" s="2" t="s">
        <v>31</v>
      </c>
    </row>
    <row r="33">
      <c r="A33" s="1" t="s">
        <v>65</v>
      </c>
      <c r="B33" s="7" t="s">
        <v>66</v>
      </c>
      <c r="C33" s="1">
        <v>2.0</v>
      </c>
      <c r="D33" s="1">
        <v>3.7</v>
      </c>
      <c r="E33" s="4">
        <f t="shared" ref="E33:E37" si="7">C33*D33</f>
        <v>7.4</v>
      </c>
      <c r="F33" s="1">
        <v>34.0</v>
      </c>
      <c r="G33" s="1" t="s">
        <v>67</v>
      </c>
      <c r="H33" s="10">
        <v>12.5</v>
      </c>
    </row>
    <row r="34">
      <c r="A34" s="1" t="s">
        <v>68</v>
      </c>
      <c r="B34" s="7" t="s">
        <v>69</v>
      </c>
      <c r="C34" s="1">
        <v>2.5</v>
      </c>
      <c r="D34" s="1">
        <v>3.7</v>
      </c>
      <c r="E34" s="4">
        <f t="shared" si="7"/>
        <v>9.25</v>
      </c>
      <c r="F34" s="1">
        <v>52.0</v>
      </c>
      <c r="G34" s="1" t="s">
        <v>70</v>
      </c>
      <c r="H34" s="10">
        <v>14.95</v>
      </c>
    </row>
    <row r="35">
      <c r="A35" s="1" t="s">
        <v>71</v>
      </c>
      <c r="B35" s="7" t="s">
        <v>72</v>
      </c>
      <c r="C35" s="1">
        <v>2.2</v>
      </c>
      <c r="D35" s="1">
        <v>7.4</v>
      </c>
      <c r="E35" s="4">
        <f t="shared" si="7"/>
        <v>16.28</v>
      </c>
      <c r="F35" s="1">
        <v>206.0</v>
      </c>
      <c r="G35" s="1" t="s">
        <v>73</v>
      </c>
      <c r="H35" s="10">
        <v>15.95</v>
      </c>
    </row>
    <row r="36">
      <c r="A36" s="1" t="s">
        <v>74</v>
      </c>
      <c r="B36" s="7" t="s">
        <v>75</v>
      </c>
      <c r="C36" s="1">
        <v>3.5</v>
      </c>
      <c r="D36" s="1">
        <v>11.1</v>
      </c>
      <c r="E36" s="4">
        <f t="shared" si="7"/>
        <v>38.85</v>
      </c>
      <c r="F36" s="1">
        <v>15.5</v>
      </c>
      <c r="G36" s="17" t="s">
        <v>76</v>
      </c>
      <c r="H36" s="10">
        <v>29.99</v>
      </c>
    </row>
    <row r="37">
      <c r="A37" s="1" t="s">
        <v>77</v>
      </c>
      <c r="B37" s="7" t="s">
        <v>78</v>
      </c>
      <c r="C37" s="1">
        <v>1.4</v>
      </c>
      <c r="D37" s="1">
        <v>3.7</v>
      </c>
      <c r="E37" s="4">
        <f t="shared" si="7"/>
        <v>5.18</v>
      </c>
      <c r="F37" s="1">
        <v>28.0</v>
      </c>
      <c r="G37" s="18" t="s">
        <v>79</v>
      </c>
      <c r="H37" s="10">
        <v>25.77</v>
      </c>
    </row>
    <row r="39">
      <c r="A39" s="2" t="s">
        <v>80</v>
      </c>
    </row>
  </sheetData>
  <hyperlinks>
    <hyperlink r:id="rId1" ref="B9"/>
    <hyperlink r:id="rId2" ref="B10"/>
    <hyperlink r:id="rId3" ref="B11"/>
    <hyperlink r:id="rId4" ref="B12"/>
    <hyperlink r:id="rId5" ref="B13"/>
    <hyperlink r:id="rId6" ref="B14"/>
    <hyperlink r:id="rId7" ref="B18"/>
    <hyperlink r:id="rId8" ref="B19"/>
    <hyperlink r:id="rId9" ref="B20"/>
    <hyperlink r:id="rId10" ref="B21"/>
    <hyperlink r:id="rId11" ref="B22"/>
    <hyperlink r:id="rId12" ref="B23"/>
    <hyperlink r:id="rId13" ref="B24"/>
    <hyperlink r:id="rId14" ref="B25"/>
    <hyperlink r:id="rId15" ref="B26"/>
    <hyperlink r:id="rId16" ref="B27"/>
    <hyperlink r:id="rId17" ref="B28"/>
    <hyperlink r:id="rId18" ref="B33"/>
    <hyperlink r:id="rId19" ref="B34"/>
    <hyperlink r:id="rId20" ref="B35"/>
    <hyperlink r:id="rId21" ref="B36"/>
    <hyperlink r:id="rId22" ref="B37"/>
  </hyperlinks>
  <drawing r:id="rId2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0.0"/>
  </cols>
  <sheetData>
    <row r="1">
      <c r="A1" s="1" t="s">
        <v>81</v>
      </c>
    </row>
    <row r="3">
      <c r="A3" s="1" t="s">
        <v>82</v>
      </c>
      <c r="B3" s="1" t="s">
        <v>83</v>
      </c>
    </row>
    <row r="4">
      <c r="A4" s="1" t="s">
        <v>13</v>
      </c>
      <c r="B4" s="1" t="s">
        <v>84</v>
      </c>
    </row>
    <row r="7">
      <c r="A7" s="1" t="s">
        <v>85</v>
      </c>
      <c r="E7" s="7" t="s">
        <v>86</v>
      </c>
    </row>
    <row r="8">
      <c r="A8" s="1" t="s">
        <v>87</v>
      </c>
      <c r="E8" s="7" t="s">
        <v>88</v>
      </c>
    </row>
    <row r="10">
      <c r="A10" s="1" t="s">
        <v>89</v>
      </c>
      <c r="D10" s="7" t="s">
        <v>90</v>
      </c>
    </row>
  </sheetData>
  <hyperlinks>
    <hyperlink r:id="rId1" ref="E7"/>
    <hyperlink r:id="rId2" ref="E8"/>
    <hyperlink r:id="rId3" ref="D10"/>
  </hyperlinks>
  <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</row>
    <row r="2">
      <c r="A2" s="1" t="s">
        <v>13</v>
      </c>
      <c r="B2" s="7" t="s">
        <v>14</v>
      </c>
      <c r="C2" s="1">
        <v>2.0</v>
      </c>
      <c r="D2" s="1">
        <v>8.4</v>
      </c>
      <c r="E2" s="1">
        <v>1.7</v>
      </c>
      <c r="F2" s="4">
        <f t="shared" ref="F2:F4" si="1">D2*E2</f>
        <v>14.28</v>
      </c>
      <c r="G2" s="4">
        <f t="shared" ref="G2:G4" si="2">F2*C2</f>
        <v>28.56</v>
      </c>
    </row>
    <row r="3">
      <c r="A3" s="1" t="s">
        <v>17</v>
      </c>
      <c r="B3" s="9" t="s">
        <v>18</v>
      </c>
      <c r="C3" s="1">
        <v>2.0</v>
      </c>
      <c r="D3" s="1">
        <v>3.0</v>
      </c>
      <c r="E3" s="1">
        <f>1.7*2</f>
        <v>3.4</v>
      </c>
      <c r="F3" s="4">
        <f t="shared" si="1"/>
        <v>10.2</v>
      </c>
      <c r="G3" s="4">
        <f t="shared" si="2"/>
        <v>20.4</v>
      </c>
    </row>
    <row r="4">
      <c r="A4" s="1" t="s">
        <v>21</v>
      </c>
      <c r="B4" s="7" t="s">
        <v>22</v>
      </c>
      <c r="C4" s="1">
        <v>4.0</v>
      </c>
      <c r="D4" s="1">
        <v>5.0</v>
      </c>
      <c r="E4" s="1">
        <v>0.1</v>
      </c>
      <c r="F4" s="4">
        <f t="shared" si="1"/>
        <v>0.5</v>
      </c>
      <c r="G4" s="4">
        <f t="shared" si="2"/>
        <v>2</v>
      </c>
    </row>
    <row r="5">
      <c r="A5" s="1" t="s">
        <v>11</v>
      </c>
      <c r="E5" s="4">
        <f>E2*C2+E3*C3+E4*C4</f>
        <v>10.6</v>
      </c>
      <c r="G5" s="4">
        <f>Sum(G2:G4)</f>
        <v>50.96</v>
      </c>
    </row>
  </sheetData>
  <hyperlinks>
    <hyperlink r:id="rId1" ref="B2"/>
    <hyperlink r:id="rId2" ref="B3"/>
    <hyperlink r:id="rId3" ref="B4"/>
  </hyperlink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8.29"/>
  </cols>
  <sheetData>
    <row r="1">
      <c r="A1" s="1" t="s">
        <v>91</v>
      </c>
    </row>
    <row r="2">
      <c r="A2" s="1" t="s">
        <v>7</v>
      </c>
      <c r="B2" s="1" t="s">
        <v>92</v>
      </c>
      <c r="C2" s="1" t="s">
        <v>93</v>
      </c>
    </row>
    <row r="3">
      <c r="A3" s="1" t="s">
        <v>8</v>
      </c>
      <c r="B3" s="19" t="s">
        <v>94</v>
      </c>
      <c r="C3" s="1" t="s">
        <v>95</v>
      </c>
    </row>
    <row r="4">
      <c r="A4" s="20" t="s">
        <v>9</v>
      </c>
      <c r="C4" s="1" t="s">
        <v>96</v>
      </c>
    </row>
    <row r="5">
      <c r="A5" s="1"/>
      <c r="B5" s="1"/>
      <c r="C5" s="1"/>
      <c r="D5" s="1"/>
    </row>
    <row r="6">
      <c r="A6" s="1" t="s">
        <v>12</v>
      </c>
      <c r="B6" s="1"/>
      <c r="C6" s="1"/>
      <c r="D6" s="1"/>
    </row>
    <row r="7">
      <c r="A7" s="1" t="s">
        <v>13</v>
      </c>
      <c r="B7" s="7" t="s">
        <v>14</v>
      </c>
      <c r="C7" s="1" t="s">
        <v>97</v>
      </c>
      <c r="D7" s="1" t="s">
        <v>98</v>
      </c>
    </row>
    <row r="8">
      <c r="A8" s="1" t="s">
        <v>15</v>
      </c>
      <c r="C8" s="1" t="s">
        <v>99</v>
      </c>
      <c r="D8" s="1" t="s">
        <v>100</v>
      </c>
      <c r="E8" s="1" t="s">
        <v>101</v>
      </c>
    </row>
    <row r="9">
      <c r="A9" s="1" t="s">
        <v>17</v>
      </c>
      <c r="C9" s="1" t="s">
        <v>102</v>
      </c>
      <c r="D9" s="1" t="s">
        <v>103</v>
      </c>
    </row>
    <row r="10">
      <c r="A10" s="1" t="s">
        <v>104</v>
      </c>
      <c r="B10" s="7" t="s">
        <v>14</v>
      </c>
    </row>
    <row r="11">
      <c r="A11" s="1" t="s">
        <v>21</v>
      </c>
    </row>
    <row r="12">
      <c r="A12" s="1" t="s">
        <v>105</v>
      </c>
    </row>
  </sheetData>
  <hyperlinks>
    <hyperlink r:id="rId1" ref="B7"/>
    <hyperlink r:id="rId2" ref="B10"/>
  </hyperlinks>
  <drawing r:id="rId3"/>
</worksheet>
</file>